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1" r:id="rId1"/>
  </sheets>
  <definedNames>
    <definedName name="_xlnm._FilterDatabase" localSheetId="0" hidden="1">总表!$A$6:$L$151</definedName>
    <definedName name="_xlnm.Print_Titles" localSheetId="0">总表!$4:$6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1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金海湖新区</t>
        </r>
      </text>
    </comment>
  </commentList>
</comments>
</file>

<file path=xl/sharedStrings.xml><?xml version="1.0" encoding="utf-8"?>
<sst xmlns="http://schemas.openxmlformats.org/spreadsheetml/2006/main" count="257" uniqueCount="241">
  <si>
    <t>附件1</t>
  </si>
  <si>
    <t>2019年省级财政专项扶贫资金（支持贫困地区农业资源及生态保护用于生态循环农业示范、新农村建设与环境综合整治（地表径流污水净化利用示范）、农村人居环境整治试点专项）安排情况表</t>
  </si>
  <si>
    <t>[制表]省农业农村厅</t>
  </si>
  <si>
    <t>单位：万元</t>
  </si>
  <si>
    <t>单   位</t>
  </si>
  <si>
    <t>省级资金分配金额</t>
  </si>
  <si>
    <t>备 注</t>
  </si>
  <si>
    <t>支持贫困地区农业资源及生态保护</t>
  </si>
  <si>
    <t>单位编码</t>
  </si>
  <si>
    <t>小计</t>
  </si>
  <si>
    <t>生态循环农业示范</t>
  </si>
  <si>
    <t>新农村建设与环境综合整治（地表径流污水净化利用示范）</t>
  </si>
  <si>
    <t>农村人居环境整治试点</t>
  </si>
  <si>
    <t xml:space="preserve">      合      计</t>
  </si>
  <si>
    <t>省级主管部门合计</t>
  </si>
  <si>
    <t xml:space="preserve">    省农业农村厅本级</t>
  </si>
  <si>
    <t xml:space="preserve">         市州本级小计</t>
  </si>
  <si>
    <t xml:space="preserve">         县区级小计</t>
  </si>
  <si>
    <t xml:space="preserve">      非省直管区县小计</t>
  </si>
  <si>
    <t xml:space="preserve">   省直管县小计</t>
  </si>
  <si>
    <t xml:space="preserve">    贵阳市</t>
  </si>
  <si>
    <t>901105001</t>
  </si>
  <si>
    <t xml:space="preserve">      贵阳市本级</t>
  </si>
  <si>
    <t xml:space="preserve">      贵阳市区县合计</t>
  </si>
  <si>
    <t xml:space="preserve">      其中：非省直管县小计</t>
  </si>
  <si>
    <t xml:space="preserve">            省直管县小计</t>
  </si>
  <si>
    <t>901006105001</t>
  </si>
  <si>
    <t xml:space="preserve">        乌当区</t>
  </si>
  <si>
    <t>901004105001</t>
  </si>
  <si>
    <t xml:space="preserve">        花溪区</t>
  </si>
  <si>
    <t>901005105001</t>
  </si>
  <si>
    <t xml:space="preserve">        白云区</t>
  </si>
  <si>
    <t>901003105001</t>
  </si>
  <si>
    <t xml:space="preserve">        南明区</t>
  </si>
  <si>
    <t>901002105001</t>
  </si>
  <si>
    <t xml:space="preserve">        云岩区</t>
  </si>
  <si>
    <t>901009105001</t>
  </si>
  <si>
    <t xml:space="preserve">        清镇市△</t>
  </si>
  <si>
    <t>901010105001</t>
  </si>
  <si>
    <t xml:space="preserve">        开阳县△</t>
  </si>
  <si>
    <t>901012105001</t>
  </si>
  <si>
    <t xml:space="preserve">        修文县△</t>
  </si>
  <si>
    <t>901011105001</t>
  </si>
  <si>
    <t xml:space="preserve">        息烽县△</t>
  </si>
  <si>
    <t>901013105001</t>
  </si>
  <si>
    <t xml:space="preserve">        观山湖区</t>
  </si>
  <si>
    <t xml:space="preserve">        贵阳经济技术开发区</t>
  </si>
  <si>
    <t xml:space="preserve">        贵阳综合保税区</t>
  </si>
  <si>
    <t xml:space="preserve">    六盘水市</t>
  </si>
  <si>
    <t>909105001</t>
  </si>
  <si>
    <t xml:space="preserve">      六盘水市本级</t>
  </si>
  <si>
    <t xml:space="preserve">      六盘水市区县合计</t>
  </si>
  <si>
    <t>909002105001</t>
  </si>
  <si>
    <t xml:space="preserve">        六枝特区△</t>
  </si>
  <si>
    <t>909005105001</t>
  </si>
  <si>
    <t xml:space="preserve">        盘州市△</t>
  </si>
  <si>
    <t>909003105001</t>
  </si>
  <si>
    <t xml:space="preserve">        水城县△</t>
  </si>
  <si>
    <t>909004105001</t>
  </si>
  <si>
    <t xml:space="preserve">        钟山区</t>
  </si>
  <si>
    <t xml:space="preserve">    遵义市</t>
  </si>
  <si>
    <t>907105001</t>
  </si>
  <si>
    <t xml:space="preserve">      遵义市本级</t>
  </si>
  <si>
    <t xml:space="preserve">      遵义市区县合计</t>
  </si>
  <si>
    <t>907002105001</t>
  </si>
  <si>
    <t xml:space="preserve">        红花岗区</t>
  </si>
  <si>
    <t>907015105001</t>
  </si>
  <si>
    <t xml:space="preserve">        汇川区</t>
  </si>
  <si>
    <t>907003105001</t>
  </si>
  <si>
    <t xml:space="preserve">        播州区</t>
  </si>
  <si>
    <t>907004105001</t>
  </si>
  <si>
    <t xml:space="preserve">        桐梓县△</t>
  </si>
  <si>
    <t>907005105001</t>
  </si>
  <si>
    <t xml:space="preserve">        绥阳县△</t>
  </si>
  <si>
    <t>907006105001</t>
  </si>
  <si>
    <t xml:space="preserve">        湄潭县△</t>
  </si>
  <si>
    <t>907007105001</t>
  </si>
  <si>
    <t xml:space="preserve">        凤冈县△</t>
  </si>
  <si>
    <t>907008105001</t>
  </si>
  <si>
    <t xml:space="preserve">        余庆县△</t>
  </si>
  <si>
    <t>907009105001</t>
  </si>
  <si>
    <t xml:space="preserve">        仁怀市△</t>
  </si>
  <si>
    <t>907010105001</t>
  </si>
  <si>
    <t xml:space="preserve">        赤水市△</t>
  </si>
  <si>
    <t>907011105001</t>
  </si>
  <si>
    <t xml:space="preserve">        习水县△</t>
  </si>
  <si>
    <t>907012105001</t>
  </si>
  <si>
    <t xml:space="preserve">        正安县△</t>
  </si>
  <si>
    <t>907013105001</t>
  </si>
  <si>
    <t xml:space="preserve">        道真仡佬族苗族自治县△</t>
  </si>
  <si>
    <t>907014105001</t>
  </si>
  <si>
    <t xml:space="preserve">        务川仡佬族苗族自治县△</t>
  </si>
  <si>
    <t xml:space="preserve">    安顺市</t>
  </si>
  <si>
    <t>902105001</t>
  </si>
  <si>
    <t xml:space="preserve">      安顺市本级</t>
  </si>
  <si>
    <t xml:space="preserve">      安顺市区县合计</t>
  </si>
  <si>
    <t>902002105001</t>
  </si>
  <si>
    <t xml:space="preserve">        西秀区</t>
  </si>
  <si>
    <t>902003105001</t>
  </si>
  <si>
    <t xml:space="preserve">        平坝区</t>
  </si>
  <si>
    <t>902004105001</t>
  </si>
  <si>
    <t xml:space="preserve">        普定县△</t>
  </si>
  <si>
    <t>902005105001</t>
  </si>
  <si>
    <t xml:space="preserve">        镇宁布依族苗族自治县△</t>
  </si>
  <si>
    <t>902006105001</t>
  </si>
  <si>
    <t xml:space="preserve">        关岭布依族苗族自治县△</t>
  </si>
  <si>
    <t>902007105001</t>
  </si>
  <si>
    <t xml:space="preserve">        紫云苗族布依族自治县△</t>
  </si>
  <si>
    <t xml:space="preserve">        安顺经济技术开发区</t>
  </si>
  <si>
    <t xml:space="preserve">    黔南布依族苗族自治州</t>
  </si>
  <si>
    <t>904105001</t>
  </si>
  <si>
    <t xml:space="preserve">      黔南布依族苗族自治州本级</t>
  </si>
  <si>
    <t xml:space="preserve">      黔南布依族苗族自治州区县合计</t>
  </si>
  <si>
    <t>904002105001</t>
  </si>
  <si>
    <t xml:space="preserve">        都匀市</t>
  </si>
  <si>
    <t>904003105001</t>
  </si>
  <si>
    <t xml:space="preserve">        独山县△</t>
  </si>
  <si>
    <t>904004105001</t>
  </si>
  <si>
    <t xml:space="preserve">        平塘县△</t>
  </si>
  <si>
    <t>904005105001</t>
  </si>
  <si>
    <t xml:space="preserve">        荔波县△</t>
  </si>
  <si>
    <t>904006105001</t>
  </si>
  <si>
    <t xml:space="preserve">        三都水族自治县△</t>
  </si>
  <si>
    <t>904007105001</t>
  </si>
  <si>
    <t xml:space="preserve">        福泉市△</t>
  </si>
  <si>
    <t>904008105001</t>
  </si>
  <si>
    <t xml:space="preserve">        瓮安县△</t>
  </si>
  <si>
    <t>904009105001</t>
  </si>
  <si>
    <t xml:space="preserve">        贵定县△</t>
  </si>
  <si>
    <t>904010105001</t>
  </si>
  <si>
    <t xml:space="preserve">        龙里县△</t>
  </si>
  <si>
    <t>904011105001</t>
  </si>
  <si>
    <t xml:space="preserve">        惠水县△</t>
  </si>
  <si>
    <t>904012105001</t>
  </si>
  <si>
    <t xml:space="preserve">        长顺县△</t>
  </si>
  <si>
    <t>904013105001</t>
  </si>
  <si>
    <t xml:space="preserve">        罗甸县△</t>
  </si>
  <si>
    <t xml:space="preserve">    黔东南苗族侗族自治州</t>
  </si>
  <si>
    <t>903105001</t>
  </si>
  <si>
    <t xml:space="preserve">      黔东南苗族侗族自治州本级</t>
  </si>
  <si>
    <t xml:space="preserve">      黔东南苗族侗族自治州区县合计</t>
  </si>
  <si>
    <t>903001105001</t>
  </si>
  <si>
    <t xml:space="preserve">        凯里市</t>
  </si>
  <si>
    <t>903006105001</t>
  </si>
  <si>
    <t xml:space="preserve">        黄平县△</t>
  </si>
  <si>
    <t>903003105001</t>
  </si>
  <si>
    <t xml:space="preserve">        麻江县</t>
  </si>
  <si>
    <t>903004105001</t>
  </si>
  <si>
    <t xml:space="preserve">        丹寨县△</t>
  </si>
  <si>
    <t>903005105001</t>
  </si>
  <si>
    <t xml:space="preserve">        雷山县△</t>
  </si>
  <si>
    <t>903007105001</t>
  </si>
  <si>
    <t xml:space="preserve">        施秉县</t>
  </si>
  <si>
    <t>903008105001</t>
  </si>
  <si>
    <t xml:space="preserve">        镇远县</t>
  </si>
  <si>
    <t>903009105001</t>
  </si>
  <si>
    <t xml:space="preserve">        三穗县</t>
  </si>
  <si>
    <t>903010105001</t>
  </si>
  <si>
    <t xml:space="preserve">        岑巩县</t>
  </si>
  <si>
    <t>903011105001</t>
  </si>
  <si>
    <t xml:space="preserve">        天柱县</t>
  </si>
  <si>
    <t>903012105001</t>
  </si>
  <si>
    <t xml:space="preserve">        锦屏县</t>
  </si>
  <si>
    <t>903013105001</t>
  </si>
  <si>
    <t xml:space="preserve">        黎平县△</t>
  </si>
  <si>
    <t>903014105001</t>
  </si>
  <si>
    <t xml:space="preserve">        榕江县</t>
  </si>
  <si>
    <t>903015105001</t>
  </si>
  <si>
    <t xml:space="preserve">        从江县△</t>
  </si>
  <si>
    <t>903016105001</t>
  </si>
  <si>
    <t xml:space="preserve">        剑河县</t>
  </si>
  <si>
    <t>903017105001</t>
  </si>
  <si>
    <t xml:space="preserve">        台江县</t>
  </si>
  <si>
    <t xml:space="preserve">    毕节市</t>
  </si>
  <si>
    <t>905105001</t>
  </si>
  <si>
    <t xml:space="preserve">      毕节市本级</t>
  </si>
  <si>
    <t>金海湖新区</t>
  </si>
  <si>
    <t xml:space="preserve">      毕节市县合计</t>
  </si>
  <si>
    <t>905002105001</t>
  </si>
  <si>
    <t xml:space="preserve">        七星关区</t>
  </si>
  <si>
    <t>905003105001</t>
  </si>
  <si>
    <t xml:space="preserve">        大方县△</t>
  </si>
  <si>
    <t>905004105001</t>
  </si>
  <si>
    <t xml:space="preserve">        黔西县△</t>
  </si>
  <si>
    <t>905005105001</t>
  </si>
  <si>
    <t xml:space="preserve">        金沙县△</t>
  </si>
  <si>
    <t>905006105001</t>
  </si>
  <si>
    <t xml:space="preserve">        织金县△</t>
  </si>
  <si>
    <t>905007105001</t>
  </si>
  <si>
    <t xml:space="preserve">        纳雍县△</t>
  </si>
  <si>
    <t>905008105001</t>
  </si>
  <si>
    <t xml:space="preserve">        威宁彝族回族苗族自治县△</t>
  </si>
  <si>
    <t>905009105001</t>
  </si>
  <si>
    <t xml:space="preserve">        赫章县△</t>
  </si>
  <si>
    <t xml:space="preserve">    铜仁市</t>
  </si>
  <si>
    <t>906105001</t>
  </si>
  <si>
    <t xml:space="preserve">      铜仁市本级</t>
  </si>
  <si>
    <t xml:space="preserve">      铜仁市区县合计</t>
  </si>
  <si>
    <t>906002105001</t>
  </si>
  <si>
    <t xml:space="preserve">        碧江区</t>
  </si>
  <si>
    <t>906005105001</t>
  </si>
  <si>
    <t xml:space="preserve">        松桃苗族自治县△</t>
  </si>
  <si>
    <t>906003105001</t>
  </si>
  <si>
    <t xml:space="preserve">        玉屏侗族自治县△</t>
  </si>
  <si>
    <t>906004105001</t>
  </si>
  <si>
    <t xml:space="preserve">        万山区</t>
  </si>
  <si>
    <t>906007105001</t>
  </si>
  <si>
    <t xml:space="preserve">        江口县△</t>
  </si>
  <si>
    <t>906006105001</t>
  </si>
  <si>
    <t xml:space="preserve">        石阡县△</t>
  </si>
  <si>
    <t>906008105001</t>
  </si>
  <si>
    <t xml:space="preserve">        印江土家族苗族自治县△</t>
  </si>
  <si>
    <t>906009105001</t>
  </si>
  <si>
    <t xml:space="preserve">        思南县△</t>
  </si>
  <si>
    <t>906010105001</t>
  </si>
  <si>
    <t xml:space="preserve">        德江县△</t>
  </si>
  <si>
    <t>906011105001</t>
  </si>
  <si>
    <t xml:space="preserve">        沿河土家族自治县△</t>
  </si>
  <si>
    <t xml:space="preserve">    黔西南布依族苗族自治州</t>
  </si>
  <si>
    <t>908105001</t>
  </si>
  <si>
    <t xml:space="preserve">      黔西南布依族苗族自治州本级</t>
  </si>
  <si>
    <t xml:space="preserve">      黔西南布依族苗族自治州区县合计</t>
  </si>
  <si>
    <t>908002105001</t>
  </si>
  <si>
    <t xml:space="preserve">        兴义市</t>
  </si>
  <si>
    <t>908003105001</t>
  </si>
  <si>
    <t xml:space="preserve">        兴仁县</t>
  </si>
  <si>
    <t>908009105001</t>
  </si>
  <si>
    <t xml:space="preserve">        贞丰县</t>
  </si>
  <si>
    <t>908007105001</t>
  </si>
  <si>
    <t xml:space="preserve">        册亨县△</t>
  </si>
  <si>
    <t>908008105001</t>
  </si>
  <si>
    <t xml:space="preserve">        望谟县△</t>
  </si>
  <si>
    <t>908006105001</t>
  </si>
  <si>
    <t xml:space="preserve">        普安县</t>
  </si>
  <si>
    <t>908005105001</t>
  </si>
  <si>
    <t xml:space="preserve">        晴隆县</t>
  </si>
  <si>
    <t>908004105001</t>
  </si>
  <si>
    <t xml:space="preserve">        安龙县</t>
  </si>
  <si>
    <t>911105001</t>
  </si>
  <si>
    <t xml:space="preserve">   贵安新区</t>
  </si>
  <si>
    <t xml:space="preserve">   贵州双龙航空港经济区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</si>
</sst>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#,##0.00_ "/>
  </numFmts>
  <fonts count="28"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4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1" borderId="10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19" borderId="15" applyNumberFormat="0" applyAlignment="0" applyProtection="0">
      <alignment vertical="center"/>
    </xf>
    <xf numFmtId="0" fontId="19" fillId="19" borderId="11" applyNumberFormat="0" applyAlignment="0" applyProtection="0">
      <alignment vertical="center"/>
    </xf>
    <xf numFmtId="0" fontId="25" fillId="22" borderId="16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0" fillId="0" borderId="0"/>
  </cellStyleXfs>
  <cellXfs count="39">
    <xf numFmtId="0" fontId="0" fillId="0" borderId="0" xfId="0"/>
    <xf numFmtId="0" fontId="0" fillId="0" borderId="0" xfId="49" applyFill="1" applyBorder="1" applyAlignment="1"/>
    <xf numFmtId="0" fontId="1" fillId="0" borderId="0" xfId="49" applyFont="1" applyFill="1" applyBorder="1" applyAlignment="1"/>
    <xf numFmtId="0" fontId="0" fillId="0" borderId="0" xfId="49" applyFill="1" applyBorder="1" applyAlignment="1">
      <alignment vertical="center"/>
    </xf>
    <xf numFmtId="0" fontId="2" fillId="0" borderId="0" xfId="49" applyFont="1" applyFill="1" applyBorder="1" applyAlignment="1">
      <alignment vertical="center"/>
    </xf>
    <xf numFmtId="0" fontId="3" fillId="0" borderId="0" xfId="49" applyFont="1" applyFill="1" applyBorder="1" applyAlignment="1"/>
    <xf numFmtId="0" fontId="4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0" fillId="0" borderId="0" xfId="49" applyFill="1" applyBorder="1" applyAlignment="1">
      <alignment horizontal="left"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/>
    </xf>
    <xf numFmtId="0" fontId="0" fillId="0" borderId="2" xfId="49" applyFill="1" applyBorder="1" applyAlignment="1">
      <alignment horizontal="center" vertical="center"/>
    </xf>
    <xf numFmtId="0" fontId="0" fillId="0" borderId="3" xfId="49" applyFill="1" applyBorder="1" applyAlignment="1">
      <alignment horizontal="center" vertical="center"/>
    </xf>
    <xf numFmtId="0" fontId="0" fillId="0" borderId="4" xfId="49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3" fontId="1" fillId="2" borderId="1" xfId="49" applyNumberFormat="1" applyFont="1" applyFill="1" applyBorder="1" applyAlignment="1" applyProtection="1">
      <alignment vertical="center"/>
    </xf>
    <xf numFmtId="177" fontId="0" fillId="2" borderId="1" xfId="49" applyNumberFormat="1" applyFont="1" applyFill="1" applyBorder="1" applyAlignment="1">
      <alignment horizontal="right"/>
    </xf>
    <xf numFmtId="177" fontId="0" fillId="3" borderId="5" xfId="0" applyNumberFormat="1" applyFont="1" applyFill="1" applyBorder="1" applyAlignment="1">
      <alignment horizontal="right"/>
    </xf>
    <xf numFmtId="177" fontId="2" fillId="2" borderId="1" xfId="49" applyNumberFormat="1" applyFont="1" applyFill="1" applyBorder="1" applyAlignment="1">
      <alignment horizontal="left" vertical="center" wrapText="1"/>
    </xf>
    <xf numFmtId="177" fontId="0" fillId="2" borderId="1" xfId="0" applyNumberFormat="1" applyFont="1" applyFill="1" applyBorder="1" applyAlignment="1">
      <alignment horizontal="right"/>
    </xf>
    <xf numFmtId="3" fontId="1" fillId="2" borderId="1" xfId="49" applyNumberFormat="1" applyFont="1" applyFill="1" applyBorder="1" applyAlignment="1" applyProtection="1">
      <alignment horizontal="center" vertical="center"/>
    </xf>
    <xf numFmtId="3" fontId="1" fillId="4" borderId="1" xfId="49" applyNumberFormat="1" applyFont="1" applyFill="1" applyBorder="1" applyAlignment="1" applyProtection="1">
      <alignment horizontal="left" vertical="center"/>
    </xf>
    <xf numFmtId="177" fontId="0" fillId="4" borderId="1" xfId="49" applyNumberFormat="1" applyFont="1" applyFill="1" applyBorder="1" applyAlignment="1">
      <alignment horizontal="right"/>
    </xf>
    <xf numFmtId="177" fontId="0" fillId="4" borderId="1" xfId="0" applyNumberFormat="1" applyFont="1" applyFill="1" applyBorder="1" applyAlignment="1">
      <alignment horizontal="right"/>
    </xf>
    <xf numFmtId="177" fontId="2" fillId="4" borderId="1" xfId="49" applyNumberFormat="1" applyFont="1" applyFill="1" applyBorder="1" applyAlignment="1">
      <alignment horizontal="left" vertical="center" wrapText="1"/>
    </xf>
    <xf numFmtId="49" fontId="0" fillId="5" borderId="6" xfId="49" applyNumberFormat="1" applyFill="1" applyBorder="1" applyAlignment="1">
      <alignment horizontal="left"/>
    </xf>
    <xf numFmtId="3" fontId="1" fillId="5" borderId="1" xfId="49" applyNumberFormat="1" applyFont="1" applyFill="1" applyBorder="1" applyAlignment="1" applyProtection="1">
      <alignment horizontal="left" vertical="center"/>
    </xf>
    <xf numFmtId="177" fontId="0" fillId="6" borderId="1" xfId="49" applyNumberFormat="1" applyFont="1" applyFill="1" applyBorder="1" applyAlignment="1">
      <alignment horizontal="right"/>
    </xf>
    <xf numFmtId="177" fontId="0" fillId="6" borderId="1" xfId="0" applyNumberFormat="1" applyFont="1" applyFill="1" applyBorder="1" applyAlignment="1">
      <alignment horizontal="right"/>
    </xf>
    <xf numFmtId="177" fontId="2" fillId="6" borderId="1" xfId="49" applyNumberFormat="1" applyFont="1" applyFill="1" applyBorder="1" applyAlignment="1">
      <alignment horizontal="left" vertical="center" wrapText="1"/>
    </xf>
    <xf numFmtId="176" fontId="0" fillId="6" borderId="1" xfId="0" applyNumberFormat="1" applyFill="1" applyBorder="1" applyAlignment="1"/>
    <xf numFmtId="49" fontId="0" fillId="5" borderId="0" xfId="49" applyNumberFormat="1" applyFill="1" applyBorder="1" applyAlignment="1">
      <alignment horizontal="left"/>
    </xf>
    <xf numFmtId="177" fontId="0" fillId="6" borderId="4" xfId="0" applyNumberFormat="1" applyFont="1" applyFill="1" applyBorder="1" applyAlignment="1">
      <alignment horizontal="right"/>
    </xf>
    <xf numFmtId="49" fontId="0" fillId="5" borderId="7" xfId="49" applyNumberFormat="1" applyFill="1" applyBorder="1" applyAlignment="1">
      <alignment horizontal="left"/>
    </xf>
    <xf numFmtId="3" fontId="1" fillId="5" borderId="8" xfId="49" applyNumberFormat="1" applyFont="1" applyFill="1" applyBorder="1" applyAlignment="1" applyProtection="1">
      <alignment horizontal="left" vertical="center"/>
    </xf>
    <xf numFmtId="177" fontId="2" fillId="6" borderId="8" xfId="49" applyNumberFormat="1" applyFont="1" applyFill="1" applyBorder="1" applyAlignment="1">
      <alignment horizontal="left" vertical="center" wrapText="1"/>
    </xf>
    <xf numFmtId="49" fontId="0" fillId="5" borderId="1" xfId="49" applyNumberFormat="1" applyFont="1" applyFill="1" applyBorder="1" applyAlignment="1">
      <alignment horizontal="left"/>
    </xf>
    <xf numFmtId="176" fontId="0" fillId="7" borderId="1" xfId="0" applyNumberFormat="1" applyFill="1" applyBorder="1" applyAlignment="1"/>
    <xf numFmtId="0" fontId="0" fillId="0" borderId="1" xfId="49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1"/>
  <sheetViews>
    <sheetView tabSelected="1" topLeftCell="B148" workbookViewId="0">
      <selection activeCell="J10" sqref="J10"/>
    </sheetView>
  </sheetViews>
  <sheetFormatPr defaultColWidth="9" defaultRowHeight="14.25"/>
  <cols>
    <col min="1" max="1" width="13.25" style="1" hidden="1" customWidth="1"/>
    <col min="2" max="2" width="42.75" style="1" customWidth="1"/>
    <col min="3" max="3" width="10.875" style="1" customWidth="1"/>
    <col min="4" max="4" width="10.625" style="3" customWidth="1"/>
    <col min="5" max="5" width="14.875" style="3" customWidth="1"/>
    <col min="6" max="6" width="11.625" style="3" customWidth="1"/>
    <col min="7" max="7" width="11" style="4" customWidth="1"/>
    <col min="8" max="16384" width="9" style="1"/>
  </cols>
  <sheetData>
    <row r="1" s="1" customFormat="1" ht="16.5" customHeight="1" spans="2:7">
      <c r="B1" s="5" t="s">
        <v>0</v>
      </c>
      <c r="D1" s="3"/>
      <c r="E1" s="3"/>
      <c r="F1" s="3"/>
      <c r="G1" s="4"/>
    </row>
    <row r="2" s="1" customFormat="1" ht="102" customHeight="1" spans="2:7">
      <c r="B2" s="6" t="s">
        <v>1</v>
      </c>
      <c r="C2" s="6"/>
      <c r="D2" s="6"/>
      <c r="E2" s="6"/>
      <c r="F2" s="6"/>
      <c r="G2" s="7"/>
    </row>
    <row r="3" s="1" customFormat="1" ht="18.75" customHeight="1" spans="2:7">
      <c r="B3" s="8" t="s">
        <v>2</v>
      </c>
      <c r="D3" s="3"/>
      <c r="F3" s="3"/>
      <c r="G3" s="1" t="s">
        <v>3</v>
      </c>
    </row>
    <row r="4" s="1" customFormat="1" ht="18.75" customHeight="1" spans="2:7">
      <c r="B4" s="9" t="s">
        <v>4</v>
      </c>
      <c r="C4" s="10" t="s">
        <v>5</v>
      </c>
      <c r="D4" s="10"/>
      <c r="E4" s="10"/>
      <c r="F4" s="10"/>
      <c r="G4" s="9" t="s">
        <v>6</v>
      </c>
    </row>
    <row r="5" s="1" customFormat="1" ht="18.75" customHeight="1" spans="2:7">
      <c r="B5" s="9"/>
      <c r="C5" s="11" t="s">
        <v>7</v>
      </c>
      <c r="D5" s="12"/>
      <c r="E5" s="12"/>
      <c r="F5" s="13"/>
      <c r="G5" s="9"/>
    </row>
    <row r="6" s="2" customFormat="1" ht="61" customHeight="1" spans="1:7">
      <c r="A6" s="2" t="s">
        <v>8</v>
      </c>
      <c r="B6" s="9"/>
      <c r="C6" s="14" t="s">
        <v>9</v>
      </c>
      <c r="D6" s="14" t="s">
        <v>10</v>
      </c>
      <c r="E6" s="14" t="s">
        <v>11</v>
      </c>
      <c r="F6" s="14" t="s">
        <v>12</v>
      </c>
      <c r="G6" s="9"/>
    </row>
    <row r="7" s="2" customFormat="1" ht="18.75" spans="2:7">
      <c r="B7" s="15" t="s">
        <v>13</v>
      </c>
      <c r="C7" s="16">
        <f>SUM(D7:F7)</f>
        <v>9000</v>
      </c>
      <c r="D7" s="17">
        <f>D10+D11+D8</f>
        <v>5500</v>
      </c>
      <c r="E7" s="17">
        <f>E10+E11+E8</f>
        <v>1500</v>
      </c>
      <c r="F7" s="17">
        <f>F10+F11+F8</f>
        <v>2000</v>
      </c>
      <c r="G7" s="18"/>
    </row>
    <row r="8" s="2" customFormat="1" ht="18.75" spans="2:7">
      <c r="B8" s="15" t="s">
        <v>14</v>
      </c>
      <c r="C8" s="16"/>
      <c r="D8" s="16"/>
      <c r="E8" s="16"/>
      <c r="F8" s="16"/>
      <c r="G8" s="18"/>
    </row>
    <row r="9" s="2" customFormat="1" ht="18.75" spans="2:7">
      <c r="B9" s="15" t="s">
        <v>15</v>
      </c>
      <c r="C9" s="16"/>
      <c r="D9" s="16"/>
      <c r="E9" s="16"/>
      <c r="F9" s="16"/>
      <c r="G9" s="18"/>
    </row>
    <row r="10" s="2" customFormat="1" ht="18.75" spans="2:7">
      <c r="B10" s="15" t="s">
        <v>16</v>
      </c>
      <c r="C10" s="16">
        <f>SUM(D10:F10)</f>
        <v>200</v>
      </c>
      <c r="D10" s="19">
        <f>D15+D32+D41+D60+D72+D89+D110+D123+D138+D150</f>
        <v>200</v>
      </c>
      <c r="E10" s="19">
        <f>E15+E32+E41+E60+E72+E89+E110+E123+E138+E150</f>
        <v>0</v>
      </c>
      <c r="F10" s="19">
        <f>F15+F32+F41+F60+F72+F89+F110+F123+F138+F150</f>
        <v>0</v>
      </c>
      <c r="G10" s="18"/>
    </row>
    <row r="11" s="2" customFormat="1" ht="18.75" spans="2:7">
      <c r="B11" s="15" t="s">
        <v>17</v>
      </c>
      <c r="C11" s="16">
        <f>SUM(D11:F11)</f>
        <v>8800</v>
      </c>
      <c r="D11" s="19">
        <f t="shared" ref="D11:D16" si="0">D12+D13</f>
        <v>5300</v>
      </c>
      <c r="E11" s="19">
        <f t="shared" ref="E11:E16" si="1">E12+E13</f>
        <v>1500</v>
      </c>
      <c r="F11" s="19">
        <f t="shared" ref="F11:F16" si="2">F12+F13</f>
        <v>2000</v>
      </c>
      <c r="G11" s="18"/>
    </row>
    <row r="12" s="2" customFormat="1" ht="18.75" spans="2:12">
      <c r="B12" s="20" t="s">
        <v>18</v>
      </c>
      <c r="C12" s="16">
        <f>SUM(D12:F12)</f>
        <v>2750</v>
      </c>
      <c r="D12" s="19">
        <f>D17+D34+D43+D62+D74+D91+D112+D125+D140</f>
        <v>1910</v>
      </c>
      <c r="E12" s="19">
        <f>E17+E34+E43+E62+E74+E91+E112+E125+E140</f>
        <v>280</v>
      </c>
      <c r="F12" s="19">
        <f>F17+F34+F43+F62+F74+F91+F112+F125+F140</f>
        <v>560</v>
      </c>
      <c r="G12" s="18"/>
      <c r="L12" s="1"/>
    </row>
    <row r="13" s="2" customFormat="1" ht="18.75" spans="2:12">
      <c r="B13" s="20" t="s">
        <v>19</v>
      </c>
      <c r="C13" s="16">
        <f>SUM(D13:F13)</f>
        <v>6050</v>
      </c>
      <c r="D13" s="19">
        <f>SUM(D18,D35,D44,D63,D75,D92,D113,D126,D141)</f>
        <v>3390</v>
      </c>
      <c r="E13" s="19">
        <f>SUM(E18,E35,E44,E63,E75,E92,E113,E126,E141)</f>
        <v>1220</v>
      </c>
      <c r="F13" s="19">
        <f>SUM(F18,F35,F44,F63,F75,F92,F113,F126,F141)</f>
        <v>1440</v>
      </c>
      <c r="G13" s="18"/>
      <c r="L13" s="1"/>
    </row>
    <row r="14" s="2" customFormat="1" ht="18.75" spans="2:12">
      <c r="B14" s="21" t="s">
        <v>20</v>
      </c>
      <c r="C14" s="22">
        <f>SUM(D14:F14)</f>
        <v>440</v>
      </c>
      <c r="D14" s="23">
        <f t="shared" si="0"/>
        <v>290</v>
      </c>
      <c r="E14" s="23">
        <f t="shared" si="1"/>
        <v>0</v>
      </c>
      <c r="F14" s="23">
        <f t="shared" si="2"/>
        <v>150</v>
      </c>
      <c r="G14" s="24"/>
      <c r="L14" s="1"/>
    </row>
    <row r="15" s="2" customFormat="1" ht="18.75" spans="1:7">
      <c r="A15" s="25" t="s">
        <v>21</v>
      </c>
      <c r="B15" s="26" t="s">
        <v>22</v>
      </c>
      <c r="C15" s="27">
        <f>SUM(D15:F15)</f>
        <v>0</v>
      </c>
      <c r="D15" s="28"/>
      <c r="E15" s="28"/>
      <c r="F15" s="28"/>
      <c r="G15" s="29"/>
    </row>
    <row r="16" s="2" customFormat="1" ht="18.75" spans="2:7">
      <c r="B16" s="21" t="s">
        <v>23</v>
      </c>
      <c r="C16" s="22">
        <f>SUM(D16:F16)</f>
        <v>440</v>
      </c>
      <c r="D16" s="23">
        <f t="shared" si="0"/>
        <v>290</v>
      </c>
      <c r="E16" s="23">
        <f t="shared" si="1"/>
        <v>0</v>
      </c>
      <c r="F16" s="23">
        <f t="shared" si="2"/>
        <v>150</v>
      </c>
      <c r="G16" s="24"/>
    </row>
    <row r="17" s="2" customFormat="1" ht="18.75" spans="2:7">
      <c r="B17" s="21" t="s">
        <v>24</v>
      </c>
      <c r="C17" s="22">
        <f>SUM(D17:F17)</f>
        <v>0</v>
      </c>
      <c r="D17" s="23">
        <f>SUM(D19:D23)+D28</f>
        <v>0</v>
      </c>
      <c r="E17" s="23">
        <f>SUM(E19:E23)+E28</f>
        <v>0</v>
      </c>
      <c r="F17" s="23">
        <f>SUM(F19:F23)+F28</f>
        <v>0</v>
      </c>
      <c r="G17" s="24"/>
    </row>
    <row r="18" s="2" customFormat="1" ht="18.75" spans="2:7">
      <c r="B18" s="21" t="s">
        <v>25</v>
      </c>
      <c r="C18" s="22">
        <f>SUM(D18:F18)</f>
        <v>440</v>
      </c>
      <c r="D18" s="23">
        <f>SUM(D24:D27)</f>
        <v>290</v>
      </c>
      <c r="E18" s="23">
        <f>SUM(E24:E27)</f>
        <v>0</v>
      </c>
      <c r="F18" s="23">
        <f>SUM(F24:F27)</f>
        <v>150</v>
      </c>
      <c r="G18" s="24"/>
    </row>
    <row r="19" s="2" customFormat="1" ht="18.75" spans="1:12">
      <c r="A19" s="25" t="s">
        <v>26</v>
      </c>
      <c r="B19" s="26" t="s">
        <v>27</v>
      </c>
      <c r="C19" s="27"/>
      <c r="D19" s="30"/>
      <c r="E19" s="30"/>
      <c r="F19" s="30"/>
      <c r="G19" s="29"/>
      <c r="J19" s="1"/>
      <c r="K19" s="1"/>
      <c r="L19" s="1"/>
    </row>
    <row r="20" s="2" customFormat="1" ht="18.75" spans="1:12">
      <c r="A20" s="25" t="s">
        <v>28</v>
      </c>
      <c r="B20" s="26" t="s">
        <v>29</v>
      </c>
      <c r="C20" s="27"/>
      <c r="D20" s="30"/>
      <c r="E20" s="30"/>
      <c r="F20" s="30"/>
      <c r="G20" s="29"/>
      <c r="J20" s="1"/>
      <c r="K20" s="1"/>
      <c r="L20" s="1"/>
    </row>
    <row r="21" s="2" customFormat="1" ht="18.75" spans="1:7">
      <c r="A21" s="25" t="s">
        <v>30</v>
      </c>
      <c r="B21" s="26" t="s">
        <v>31</v>
      </c>
      <c r="C21" s="27"/>
      <c r="D21" s="30"/>
      <c r="E21" s="30"/>
      <c r="F21" s="30"/>
      <c r="G21" s="29"/>
    </row>
    <row r="22" s="2" customFormat="1" ht="18.75" spans="1:7">
      <c r="A22" s="25" t="s">
        <v>32</v>
      </c>
      <c r="B22" s="26" t="s">
        <v>33</v>
      </c>
      <c r="C22" s="27"/>
      <c r="D22" s="30"/>
      <c r="E22" s="30"/>
      <c r="F22" s="30"/>
      <c r="G22" s="29"/>
    </row>
    <row r="23" s="2" customFormat="1" ht="18.75" spans="1:7">
      <c r="A23" s="25" t="s">
        <v>34</v>
      </c>
      <c r="B23" s="26" t="s">
        <v>35</v>
      </c>
      <c r="C23" s="27"/>
      <c r="D23" s="30"/>
      <c r="E23" s="30"/>
      <c r="F23" s="30"/>
      <c r="G23" s="29"/>
    </row>
    <row r="24" s="2" customFormat="1" ht="18.75" spans="1:7">
      <c r="A24" s="25" t="s">
        <v>36</v>
      </c>
      <c r="B24" s="26" t="s">
        <v>37</v>
      </c>
      <c r="C24" s="27">
        <f>SUM(D24:F24)</f>
        <v>440</v>
      </c>
      <c r="D24" s="30">
        <v>290</v>
      </c>
      <c r="E24" s="30"/>
      <c r="F24" s="30">
        <v>150</v>
      </c>
      <c r="G24" s="29"/>
    </row>
    <row r="25" s="2" customFormat="1" ht="18.75" spans="1:7">
      <c r="A25" s="25" t="s">
        <v>38</v>
      </c>
      <c r="B25" s="26" t="s">
        <v>39</v>
      </c>
      <c r="C25" s="27"/>
      <c r="D25" s="30"/>
      <c r="E25" s="30"/>
      <c r="F25" s="30"/>
      <c r="G25" s="29"/>
    </row>
    <row r="26" s="2" customFormat="1" ht="18.75" spans="1:7">
      <c r="A26" s="25" t="s">
        <v>40</v>
      </c>
      <c r="B26" s="26" t="s">
        <v>41</v>
      </c>
      <c r="C26" s="27"/>
      <c r="D26" s="30"/>
      <c r="E26" s="30"/>
      <c r="F26" s="30"/>
      <c r="G26" s="29"/>
    </row>
    <row r="27" s="2" customFormat="1" ht="18.75" spans="1:7">
      <c r="A27" s="25" t="s">
        <v>42</v>
      </c>
      <c r="B27" s="26" t="s">
        <v>43</v>
      </c>
      <c r="C27" s="27"/>
      <c r="D27" s="30"/>
      <c r="E27" s="30"/>
      <c r="F27" s="30"/>
      <c r="G27" s="29"/>
    </row>
    <row r="28" s="2" customFormat="1" ht="18.75" spans="1:7">
      <c r="A28" s="25" t="s">
        <v>44</v>
      </c>
      <c r="B28" s="26" t="s">
        <v>45</v>
      </c>
      <c r="C28" s="27"/>
      <c r="D28" s="30"/>
      <c r="E28" s="30"/>
      <c r="F28" s="30"/>
      <c r="G28" s="29"/>
    </row>
    <row r="29" s="2" customFormat="1" ht="18.75" spans="1:7">
      <c r="A29" s="31"/>
      <c r="B29" s="26" t="s">
        <v>46</v>
      </c>
      <c r="C29" s="27"/>
      <c r="D29" s="30"/>
      <c r="E29" s="30"/>
      <c r="F29" s="30"/>
      <c r="G29" s="29"/>
    </row>
    <row r="30" s="2" customFormat="1" ht="18.75" spans="1:7">
      <c r="A30" s="31"/>
      <c r="B30" s="26" t="s">
        <v>47</v>
      </c>
      <c r="C30" s="27"/>
      <c r="D30" s="30"/>
      <c r="E30" s="30"/>
      <c r="F30" s="30"/>
      <c r="G30" s="29"/>
    </row>
    <row r="31" s="2" customFormat="1" ht="18.75" spans="2:7">
      <c r="B31" s="21" t="s">
        <v>48</v>
      </c>
      <c r="C31" s="22">
        <f t="shared" ref="C31:C72" si="3">SUM(D31:F31)</f>
        <v>440</v>
      </c>
      <c r="D31" s="23">
        <f>D32+D33</f>
        <v>80</v>
      </c>
      <c r="E31" s="23">
        <f>E32+E33</f>
        <v>160</v>
      </c>
      <c r="F31" s="23">
        <f>F32+F33</f>
        <v>200</v>
      </c>
      <c r="G31" s="24"/>
    </row>
    <row r="32" s="2" customFormat="1" ht="18.75" spans="1:7">
      <c r="A32" s="25" t="s">
        <v>49</v>
      </c>
      <c r="B32" s="26" t="s">
        <v>50</v>
      </c>
      <c r="C32" s="27"/>
      <c r="D32" s="28"/>
      <c r="E32" s="28"/>
      <c r="F32" s="28"/>
      <c r="G32" s="29"/>
    </row>
    <row r="33" s="2" customFormat="1" ht="18.75" spans="2:7">
      <c r="B33" s="21" t="s">
        <v>51</v>
      </c>
      <c r="C33" s="22">
        <f t="shared" si="3"/>
        <v>440</v>
      </c>
      <c r="D33" s="23">
        <f>D34+D35</f>
        <v>80</v>
      </c>
      <c r="E33" s="23">
        <f>E34+E35</f>
        <v>160</v>
      </c>
      <c r="F33" s="23">
        <f>F34+F35</f>
        <v>200</v>
      </c>
      <c r="G33" s="24"/>
    </row>
    <row r="34" s="2" customFormat="1" ht="18.75" spans="2:7">
      <c r="B34" s="21" t="s">
        <v>24</v>
      </c>
      <c r="C34" s="22">
        <f t="shared" si="3"/>
        <v>0</v>
      </c>
      <c r="D34" s="23">
        <f>D39</f>
        <v>0</v>
      </c>
      <c r="E34" s="23">
        <f>E39</f>
        <v>0</v>
      </c>
      <c r="F34" s="23">
        <f>F39</f>
        <v>0</v>
      </c>
      <c r="G34" s="24"/>
    </row>
    <row r="35" s="2" customFormat="1" ht="18.75" spans="2:7">
      <c r="B35" s="21" t="s">
        <v>25</v>
      </c>
      <c r="C35" s="22">
        <f t="shared" si="3"/>
        <v>440</v>
      </c>
      <c r="D35" s="23">
        <f>SUM(D36:D38)</f>
        <v>80</v>
      </c>
      <c r="E35" s="23">
        <f>SUM(E36:E38)</f>
        <v>160</v>
      </c>
      <c r="F35" s="23">
        <f>SUM(F36:F38)</f>
        <v>200</v>
      </c>
      <c r="G35" s="24"/>
    </row>
    <row r="36" s="2" customFormat="1" ht="18.75" spans="1:7">
      <c r="A36" s="25" t="s">
        <v>52</v>
      </c>
      <c r="B36" s="26" t="s">
        <v>53</v>
      </c>
      <c r="C36" s="27"/>
      <c r="D36" s="30"/>
      <c r="E36" s="30"/>
      <c r="F36" s="30"/>
      <c r="G36" s="29"/>
    </row>
    <row r="37" s="2" customFormat="1" ht="18.75" spans="1:7">
      <c r="A37" s="25" t="s">
        <v>54</v>
      </c>
      <c r="B37" s="26" t="s">
        <v>55</v>
      </c>
      <c r="C37" s="27">
        <f t="shared" si="3"/>
        <v>180</v>
      </c>
      <c r="D37" s="30">
        <v>80</v>
      </c>
      <c r="E37" s="30"/>
      <c r="F37" s="30">
        <v>100</v>
      </c>
      <c r="G37" s="29"/>
    </row>
    <row r="38" s="2" customFormat="1" ht="18.75" spans="1:7">
      <c r="A38" s="25" t="s">
        <v>56</v>
      </c>
      <c r="B38" s="26" t="s">
        <v>57</v>
      </c>
      <c r="C38" s="27">
        <f t="shared" si="3"/>
        <v>260</v>
      </c>
      <c r="D38" s="30"/>
      <c r="E38" s="30">
        <v>160</v>
      </c>
      <c r="F38" s="30">
        <v>100</v>
      </c>
      <c r="G38" s="29"/>
    </row>
    <row r="39" s="2" customFormat="1" ht="18.75" spans="1:7">
      <c r="A39" s="25" t="s">
        <v>58</v>
      </c>
      <c r="B39" s="26" t="s">
        <v>59</v>
      </c>
      <c r="C39" s="27"/>
      <c r="D39" s="30"/>
      <c r="E39" s="30"/>
      <c r="F39" s="30"/>
      <c r="G39" s="29"/>
    </row>
    <row r="40" s="2" customFormat="1" ht="18.75" spans="2:7">
      <c r="B40" s="21" t="s">
        <v>60</v>
      </c>
      <c r="C40" s="22">
        <f t="shared" si="3"/>
        <v>700</v>
      </c>
      <c r="D40" s="23">
        <f>D41+D42</f>
        <v>340</v>
      </c>
      <c r="E40" s="23">
        <f>E41+E42</f>
        <v>160</v>
      </c>
      <c r="F40" s="23">
        <f>F41+F42</f>
        <v>200</v>
      </c>
      <c r="G40" s="24"/>
    </row>
    <row r="41" s="2" customFormat="1" ht="18.75" spans="1:7">
      <c r="A41" s="25" t="s">
        <v>61</v>
      </c>
      <c r="B41" s="26" t="s">
        <v>62</v>
      </c>
      <c r="C41" s="27"/>
      <c r="D41" s="28"/>
      <c r="E41" s="28"/>
      <c r="F41" s="28"/>
      <c r="G41" s="29"/>
    </row>
    <row r="42" s="2" customFormat="1" ht="18.75" spans="2:7">
      <c r="B42" s="21" t="s">
        <v>63</v>
      </c>
      <c r="C42" s="22">
        <f t="shared" si="3"/>
        <v>700</v>
      </c>
      <c r="D42" s="23">
        <f>D43+D44</f>
        <v>340</v>
      </c>
      <c r="E42" s="23">
        <f>E43+E44</f>
        <v>160</v>
      </c>
      <c r="F42" s="23">
        <f>F43+F44</f>
        <v>200</v>
      </c>
      <c r="G42" s="24"/>
    </row>
    <row r="43" s="2" customFormat="1" ht="18.75" spans="2:7">
      <c r="B43" s="21" t="s">
        <v>24</v>
      </c>
      <c r="C43" s="22">
        <f t="shared" si="3"/>
        <v>0</v>
      </c>
      <c r="D43" s="23">
        <f>D45+D46+D47</f>
        <v>0</v>
      </c>
      <c r="E43" s="23">
        <f>E45+E46+E47</f>
        <v>0</v>
      </c>
      <c r="F43" s="23">
        <f>F45+F46+F47</f>
        <v>0</v>
      </c>
      <c r="G43" s="24"/>
    </row>
    <row r="44" s="2" customFormat="1" ht="18.75" spans="2:7">
      <c r="B44" s="21" t="s">
        <v>25</v>
      </c>
      <c r="C44" s="22">
        <f t="shared" si="3"/>
        <v>700</v>
      </c>
      <c r="D44" s="23">
        <f>SUM(D48:D58)</f>
        <v>340</v>
      </c>
      <c r="E44" s="23">
        <f>SUM(E48:E58)</f>
        <v>160</v>
      </c>
      <c r="F44" s="23">
        <f>SUM(F48:F58)</f>
        <v>200</v>
      </c>
      <c r="G44" s="24"/>
    </row>
    <row r="45" s="2" customFormat="1" ht="18.75" spans="1:7">
      <c r="A45" s="25" t="s">
        <v>64</v>
      </c>
      <c r="B45" s="26" t="s">
        <v>65</v>
      </c>
      <c r="C45" s="27"/>
      <c r="D45" s="30"/>
      <c r="E45" s="30"/>
      <c r="F45" s="30"/>
      <c r="G45" s="29"/>
    </row>
    <row r="46" s="2" customFormat="1" ht="18.75" spans="1:7">
      <c r="A46" s="25" t="s">
        <v>66</v>
      </c>
      <c r="B46" s="26" t="s">
        <v>67</v>
      </c>
      <c r="C46" s="27"/>
      <c r="D46" s="30"/>
      <c r="E46" s="30"/>
      <c r="F46" s="30"/>
      <c r="G46" s="29"/>
    </row>
    <row r="47" s="2" customFormat="1" ht="18.75" spans="1:7">
      <c r="A47" s="25" t="s">
        <v>68</v>
      </c>
      <c r="B47" s="26" t="s">
        <v>69</v>
      </c>
      <c r="C47" s="27"/>
      <c r="D47" s="30"/>
      <c r="E47" s="30"/>
      <c r="F47" s="30"/>
      <c r="G47" s="29"/>
    </row>
    <row r="48" s="2" customFormat="1" ht="18.75" spans="1:7">
      <c r="A48" s="25" t="s">
        <v>70</v>
      </c>
      <c r="B48" s="26" t="s">
        <v>71</v>
      </c>
      <c r="C48" s="27"/>
      <c r="D48" s="30"/>
      <c r="E48" s="30"/>
      <c r="F48" s="30"/>
      <c r="G48" s="29"/>
    </row>
    <row r="49" s="2" customFormat="1" ht="18.75" spans="1:7">
      <c r="A49" s="25" t="s">
        <v>72</v>
      </c>
      <c r="B49" s="26" t="s">
        <v>73</v>
      </c>
      <c r="C49" s="27">
        <f t="shared" si="3"/>
        <v>120</v>
      </c>
      <c r="D49" s="30">
        <v>120</v>
      </c>
      <c r="E49" s="30"/>
      <c r="F49" s="30"/>
      <c r="G49" s="29"/>
    </row>
    <row r="50" s="2" customFormat="1" ht="18.75" spans="1:7">
      <c r="A50" s="25" t="s">
        <v>74</v>
      </c>
      <c r="B50" s="26" t="s">
        <v>75</v>
      </c>
      <c r="C50" s="27">
        <f t="shared" si="3"/>
        <v>100</v>
      </c>
      <c r="D50" s="30"/>
      <c r="E50" s="30"/>
      <c r="F50" s="30">
        <v>100</v>
      </c>
      <c r="G50" s="29"/>
    </row>
    <row r="51" s="2" customFormat="1" ht="18.75" spans="1:7">
      <c r="A51" s="25" t="s">
        <v>76</v>
      </c>
      <c r="B51" s="26" t="s">
        <v>77</v>
      </c>
      <c r="C51" s="27">
        <f t="shared" si="3"/>
        <v>100</v>
      </c>
      <c r="D51" s="30"/>
      <c r="E51" s="30"/>
      <c r="F51" s="30">
        <v>100</v>
      </c>
      <c r="G51" s="29"/>
    </row>
    <row r="52" s="2" customFormat="1" ht="18.75" spans="1:7">
      <c r="A52" s="25" t="s">
        <v>78</v>
      </c>
      <c r="B52" s="26" t="s">
        <v>79</v>
      </c>
      <c r="C52" s="27"/>
      <c r="D52" s="30"/>
      <c r="E52" s="30"/>
      <c r="F52" s="30"/>
      <c r="G52" s="29"/>
    </row>
    <row r="53" s="2" customFormat="1" ht="18.75" spans="1:7">
      <c r="A53" s="25" t="s">
        <v>80</v>
      </c>
      <c r="B53" s="26" t="s">
        <v>81</v>
      </c>
      <c r="C53" s="27"/>
      <c r="D53" s="30"/>
      <c r="E53" s="30"/>
      <c r="F53" s="30"/>
      <c r="G53" s="29"/>
    </row>
    <row r="54" s="2" customFormat="1" ht="18.75" spans="1:7">
      <c r="A54" s="25" t="s">
        <v>82</v>
      </c>
      <c r="B54" s="26" t="s">
        <v>83</v>
      </c>
      <c r="C54" s="27">
        <f t="shared" si="3"/>
        <v>60</v>
      </c>
      <c r="D54" s="30">
        <v>60</v>
      </c>
      <c r="E54" s="30"/>
      <c r="F54" s="30"/>
      <c r="G54" s="29"/>
    </row>
    <row r="55" s="2" customFormat="1" ht="18.75" spans="1:7">
      <c r="A55" s="25" t="s">
        <v>84</v>
      </c>
      <c r="B55" s="26" t="s">
        <v>85</v>
      </c>
      <c r="C55" s="27"/>
      <c r="D55" s="30"/>
      <c r="E55" s="30"/>
      <c r="F55" s="30"/>
      <c r="G55" s="29"/>
    </row>
    <row r="56" s="2" customFormat="1" ht="18.75" spans="1:7">
      <c r="A56" s="25" t="s">
        <v>86</v>
      </c>
      <c r="B56" s="26" t="s">
        <v>87</v>
      </c>
      <c r="C56" s="27">
        <f t="shared" si="3"/>
        <v>240</v>
      </c>
      <c r="D56" s="30">
        <v>80</v>
      </c>
      <c r="E56" s="30">
        <v>160</v>
      </c>
      <c r="F56" s="30"/>
      <c r="G56" s="29"/>
    </row>
    <row r="57" s="2" customFormat="1" ht="18.75" spans="1:7">
      <c r="A57" s="25" t="s">
        <v>88</v>
      </c>
      <c r="B57" s="26" t="s">
        <v>89</v>
      </c>
      <c r="C57" s="27">
        <f t="shared" si="3"/>
        <v>80</v>
      </c>
      <c r="D57" s="30">
        <v>80</v>
      </c>
      <c r="E57" s="30"/>
      <c r="F57" s="30"/>
      <c r="G57" s="29"/>
    </row>
    <row r="58" s="2" customFormat="1" ht="18.75" spans="1:7">
      <c r="A58" s="25" t="s">
        <v>90</v>
      </c>
      <c r="B58" s="26" t="s">
        <v>91</v>
      </c>
      <c r="C58" s="27"/>
      <c r="D58" s="30"/>
      <c r="E58" s="30"/>
      <c r="F58" s="30"/>
      <c r="G58" s="29"/>
    </row>
    <row r="59" s="2" customFormat="1" ht="18.75" spans="2:7">
      <c r="B59" s="21" t="s">
        <v>92</v>
      </c>
      <c r="C59" s="22">
        <f t="shared" si="3"/>
        <v>620</v>
      </c>
      <c r="D59" s="23">
        <f>D60+D61</f>
        <v>260</v>
      </c>
      <c r="E59" s="23">
        <f>E60+E61</f>
        <v>160</v>
      </c>
      <c r="F59" s="23">
        <f>F60+F61</f>
        <v>200</v>
      </c>
      <c r="G59" s="24"/>
    </row>
    <row r="60" s="2" customFormat="1" ht="18.75" spans="1:7">
      <c r="A60" s="25" t="s">
        <v>93</v>
      </c>
      <c r="B60" s="26" t="s">
        <v>94</v>
      </c>
      <c r="C60" s="27"/>
      <c r="D60" s="28"/>
      <c r="E60" s="28"/>
      <c r="F60" s="28"/>
      <c r="G60" s="29"/>
    </row>
    <row r="61" s="2" customFormat="1" ht="18.75" spans="2:7">
      <c r="B61" s="21" t="s">
        <v>95</v>
      </c>
      <c r="C61" s="22">
        <f t="shared" si="3"/>
        <v>620</v>
      </c>
      <c r="D61" s="23">
        <f>D62+D63</f>
        <v>260</v>
      </c>
      <c r="E61" s="23">
        <f>E62+E63</f>
        <v>160</v>
      </c>
      <c r="F61" s="23">
        <f>F62+F63</f>
        <v>200</v>
      </c>
      <c r="G61" s="24"/>
    </row>
    <row r="62" s="2" customFormat="1" ht="18.75" spans="2:7">
      <c r="B62" s="21" t="s">
        <v>24</v>
      </c>
      <c r="C62" s="22">
        <f t="shared" si="3"/>
        <v>220</v>
      </c>
      <c r="D62" s="23">
        <f>SUM(D64:D65)</f>
        <v>60</v>
      </c>
      <c r="E62" s="23">
        <f>SUM(E64:E65)</f>
        <v>0</v>
      </c>
      <c r="F62" s="23">
        <f>SUM(F64:F65)</f>
        <v>160</v>
      </c>
      <c r="G62" s="24"/>
    </row>
    <row r="63" s="2" customFormat="1" ht="18.75" spans="2:7">
      <c r="B63" s="21" t="s">
        <v>25</v>
      </c>
      <c r="C63" s="22">
        <f t="shared" si="3"/>
        <v>400</v>
      </c>
      <c r="D63" s="23">
        <f>SUM(D66:D69)</f>
        <v>200</v>
      </c>
      <c r="E63" s="23">
        <f>SUM(E66:E69)</f>
        <v>160</v>
      </c>
      <c r="F63" s="23">
        <f>SUM(F66:F69)</f>
        <v>40</v>
      </c>
      <c r="G63" s="24"/>
    </row>
    <row r="64" s="2" customFormat="1" ht="18.75" spans="1:7">
      <c r="A64" s="25" t="s">
        <v>96</v>
      </c>
      <c r="B64" s="26" t="s">
        <v>97</v>
      </c>
      <c r="C64" s="27"/>
      <c r="D64" s="30"/>
      <c r="E64" s="30"/>
      <c r="F64" s="30"/>
      <c r="G64" s="29"/>
    </row>
    <row r="65" s="2" customFormat="1" ht="18.75" spans="1:7">
      <c r="A65" s="25" t="s">
        <v>98</v>
      </c>
      <c r="B65" s="26" t="s">
        <v>99</v>
      </c>
      <c r="C65" s="27">
        <f t="shared" si="3"/>
        <v>220</v>
      </c>
      <c r="D65" s="30">
        <v>60</v>
      </c>
      <c r="E65" s="30"/>
      <c r="F65" s="30">
        <v>160</v>
      </c>
      <c r="G65" s="29"/>
    </row>
    <row r="66" s="2" customFormat="1" ht="18.75" spans="1:7">
      <c r="A66" s="25" t="s">
        <v>100</v>
      </c>
      <c r="B66" s="26" t="s">
        <v>101</v>
      </c>
      <c r="C66" s="27">
        <f t="shared" si="3"/>
        <v>140</v>
      </c>
      <c r="D66" s="30">
        <v>100</v>
      </c>
      <c r="E66" s="30"/>
      <c r="F66" s="30">
        <v>40</v>
      </c>
      <c r="G66" s="29"/>
    </row>
    <row r="67" s="2" customFormat="1" ht="18.75" spans="1:7">
      <c r="A67" s="25" t="s">
        <v>102</v>
      </c>
      <c r="B67" s="26" t="s">
        <v>103</v>
      </c>
      <c r="C67" s="27">
        <f t="shared" si="3"/>
        <v>100</v>
      </c>
      <c r="D67" s="30">
        <v>100</v>
      </c>
      <c r="E67" s="30"/>
      <c r="F67" s="30"/>
      <c r="G67" s="29"/>
    </row>
    <row r="68" s="2" customFormat="1" ht="18.75" spans="1:7">
      <c r="A68" s="25" t="s">
        <v>104</v>
      </c>
      <c r="B68" s="26" t="s">
        <v>105</v>
      </c>
      <c r="C68" s="27"/>
      <c r="D68" s="30"/>
      <c r="E68" s="30"/>
      <c r="F68" s="30"/>
      <c r="G68" s="29"/>
    </row>
    <row r="69" s="2" customFormat="1" ht="18.75" spans="1:7">
      <c r="A69" s="25" t="s">
        <v>106</v>
      </c>
      <c r="B69" s="26" t="s">
        <v>107</v>
      </c>
      <c r="C69" s="27">
        <f t="shared" si="3"/>
        <v>160</v>
      </c>
      <c r="D69" s="30"/>
      <c r="E69" s="30">
        <v>160</v>
      </c>
      <c r="F69" s="30"/>
      <c r="G69" s="29"/>
    </row>
    <row r="70" s="2" customFormat="1" ht="18.75" spans="1:7">
      <c r="A70" s="31"/>
      <c r="B70" s="26" t="s">
        <v>108</v>
      </c>
      <c r="C70" s="27"/>
      <c r="D70" s="30"/>
      <c r="E70" s="30"/>
      <c r="F70" s="30"/>
      <c r="G70" s="29"/>
    </row>
    <row r="71" s="2" customFormat="1" ht="18.75" spans="2:7">
      <c r="B71" s="21" t="s">
        <v>109</v>
      </c>
      <c r="C71" s="22">
        <f>SUM(D71:F71)</f>
        <v>1300</v>
      </c>
      <c r="D71" s="23">
        <f>D72+D73</f>
        <v>820</v>
      </c>
      <c r="E71" s="23">
        <f>E72+E73</f>
        <v>280</v>
      </c>
      <c r="F71" s="23">
        <f>F72+F73</f>
        <v>200</v>
      </c>
      <c r="G71" s="24"/>
    </row>
    <row r="72" s="2" customFormat="1" ht="18.75" spans="1:7">
      <c r="A72" s="25" t="s">
        <v>110</v>
      </c>
      <c r="B72" s="26" t="s">
        <v>111</v>
      </c>
      <c r="C72" s="27"/>
      <c r="D72" s="28"/>
      <c r="E72" s="28"/>
      <c r="F72" s="28"/>
      <c r="G72" s="29"/>
    </row>
    <row r="73" s="2" customFormat="1" ht="18.75" spans="2:7">
      <c r="B73" s="21" t="s">
        <v>112</v>
      </c>
      <c r="C73" s="22">
        <f>SUM(D73:F73)</f>
        <v>1300</v>
      </c>
      <c r="D73" s="23">
        <f>D74+D75</f>
        <v>820</v>
      </c>
      <c r="E73" s="23">
        <f>E74+E75</f>
        <v>280</v>
      </c>
      <c r="F73" s="23">
        <f>F74+F75</f>
        <v>200</v>
      </c>
      <c r="G73" s="24"/>
    </row>
    <row r="74" s="2" customFormat="1" ht="18.75" spans="2:7">
      <c r="B74" s="21" t="s">
        <v>24</v>
      </c>
      <c r="C74" s="22">
        <f t="shared" ref="C74:C137" si="4">SUM(D74:F74)</f>
        <v>0</v>
      </c>
      <c r="D74" s="23">
        <f>SUM(D76)</f>
        <v>0</v>
      </c>
      <c r="E74" s="23">
        <f>SUM(E76)</f>
        <v>0</v>
      </c>
      <c r="F74" s="23">
        <f>SUM(F76)</f>
        <v>0</v>
      </c>
      <c r="G74" s="24"/>
    </row>
    <row r="75" s="2" customFormat="1" ht="18.75" spans="2:7">
      <c r="B75" s="21" t="s">
        <v>25</v>
      </c>
      <c r="C75" s="22">
        <f t="shared" si="4"/>
        <v>1300</v>
      </c>
      <c r="D75" s="23">
        <f>SUM(D77:D87)</f>
        <v>820</v>
      </c>
      <c r="E75" s="23">
        <f>SUM(E77:E87)</f>
        <v>280</v>
      </c>
      <c r="F75" s="23">
        <f>SUM(F77:F87)</f>
        <v>200</v>
      </c>
      <c r="G75" s="24"/>
    </row>
    <row r="76" s="2" customFormat="1" ht="18.75" spans="1:7">
      <c r="A76" s="25" t="s">
        <v>113</v>
      </c>
      <c r="B76" s="26" t="s">
        <v>114</v>
      </c>
      <c r="C76" s="27"/>
      <c r="D76" s="30"/>
      <c r="E76" s="30"/>
      <c r="F76" s="30"/>
      <c r="G76" s="29"/>
    </row>
    <row r="77" s="2" customFormat="1" ht="18.75" spans="1:7">
      <c r="A77" s="25" t="s">
        <v>115</v>
      </c>
      <c r="B77" s="26" t="s">
        <v>116</v>
      </c>
      <c r="C77" s="27"/>
      <c r="D77" s="30"/>
      <c r="E77" s="30"/>
      <c r="F77" s="30"/>
      <c r="G77" s="29"/>
    </row>
    <row r="78" s="2" customFormat="1" ht="18.75" spans="1:7">
      <c r="A78" s="25" t="s">
        <v>117</v>
      </c>
      <c r="B78" s="26" t="s">
        <v>118</v>
      </c>
      <c r="C78" s="27">
        <f t="shared" si="4"/>
        <v>120</v>
      </c>
      <c r="D78" s="30">
        <v>120</v>
      </c>
      <c r="E78" s="30"/>
      <c r="F78" s="30"/>
      <c r="G78" s="29"/>
    </row>
    <row r="79" s="2" customFormat="1" ht="18.75" spans="1:7">
      <c r="A79" s="25" t="s">
        <v>119</v>
      </c>
      <c r="B79" s="26" t="s">
        <v>120</v>
      </c>
      <c r="C79" s="27"/>
      <c r="D79" s="30"/>
      <c r="E79" s="30"/>
      <c r="F79" s="30"/>
      <c r="G79" s="29"/>
    </row>
    <row r="80" s="2" customFormat="1" ht="18.75" spans="1:7">
      <c r="A80" s="25" t="s">
        <v>121</v>
      </c>
      <c r="B80" s="26" t="s">
        <v>122</v>
      </c>
      <c r="C80" s="27">
        <f t="shared" si="4"/>
        <v>100</v>
      </c>
      <c r="D80" s="30">
        <v>100</v>
      </c>
      <c r="E80" s="30"/>
      <c r="F80" s="30"/>
      <c r="G80" s="29"/>
    </row>
    <row r="81" s="2" customFormat="1" ht="18.75" spans="1:7">
      <c r="A81" s="25" t="s">
        <v>123</v>
      </c>
      <c r="B81" s="26" t="s">
        <v>124</v>
      </c>
      <c r="C81" s="27">
        <f t="shared" si="4"/>
        <v>300</v>
      </c>
      <c r="D81" s="30">
        <v>60</v>
      </c>
      <c r="E81" s="30">
        <v>150</v>
      </c>
      <c r="F81" s="30">
        <v>90</v>
      </c>
      <c r="G81" s="29"/>
    </row>
    <row r="82" s="2" customFormat="1" ht="18.75" spans="1:7">
      <c r="A82" s="25" t="s">
        <v>125</v>
      </c>
      <c r="B82" s="26" t="s">
        <v>126</v>
      </c>
      <c r="C82" s="27"/>
      <c r="D82" s="30"/>
      <c r="E82" s="30"/>
      <c r="F82" s="30"/>
      <c r="G82" s="29"/>
    </row>
    <row r="83" s="2" customFormat="1" ht="18.75" spans="1:7">
      <c r="A83" s="25" t="s">
        <v>127</v>
      </c>
      <c r="B83" s="26" t="s">
        <v>128</v>
      </c>
      <c r="C83" s="27">
        <f t="shared" si="4"/>
        <v>150</v>
      </c>
      <c r="D83" s="30">
        <v>150</v>
      </c>
      <c r="E83" s="30"/>
      <c r="F83" s="30"/>
      <c r="G83" s="29"/>
    </row>
    <row r="84" s="2" customFormat="1" ht="18.75" spans="1:7">
      <c r="A84" s="25" t="s">
        <v>129</v>
      </c>
      <c r="B84" s="26" t="s">
        <v>130</v>
      </c>
      <c r="C84" s="27"/>
      <c r="D84" s="30"/>
      <c r="E84" s="30"/>
      <c r="F84" s="30"/>
      <c r="G84" s="29"/>
    </row>
    <row r="85" s="2" customFormat="1" ht="18.75" spans="1:7">
      <c r="A85" s="25" t="s">
        <v>131</v>
      </c>
      <c r="B85" s="26" t="s">
        <v>132</v>
      </c>
      <c r="C85" s="27">
        <f t="shared" si="4"/>
        <v>230</v>
      </c>
      <c r="D85" s="30">
        <v>100</v>
      </c>
      <c r="E85" s="30">
        <v>130</v>
      </c>
      <c r="F85" s="30"/>
      <c r="G85" s="29"/>
    </row>
    <row r="86" s="2" customFormat="1" ht="18.75" spans="1:7">
      <c r="A86" s="25" t="s">
        <v>133</v>
      </c>
      <c r="B86" s="26" t="s">
        <v>134</v>
      </c>
      <c r="C86" s="27">
        <f t="shared" si="4"/>
        <v>400</v>
      </c>
      <c r="D86" s="30">
        <v>290</v>
      </c>
      <c r="E86" s="30"/>
      <c r="F86" s="30">
        <v>110</v>
      </c>
      <c r="G86" s="29"/>
    </row>
    <row r="87" s="2" customFormat="1" ht="18.75" spans="1:7">
      <c r="A87" s="25" t="s">
        <v>135</v>
      </c>
      <c r="B87" s="26" t="s">
        <v>136</v>
      </c>
      <c r="C87" s="27"/>
      <c r="D87" s="30"/>
      <c r="E87" s="30"/>
      <c r="F87" s="30"/>
      <c r="G87" s="29"/>
    </row>
    <row r="88" s="2" customFormat="1" ht="18.75" spans="2:7">
      <c r="B88" s="21" t="s">
        <v>137</v>
      </c>
      <c r="C88" s="22">
        <f t="shared" si="4"/>
        <v>1920</v>
      </c>
      <c r="D88" s="23">
        <f>D89+D90</f>
        <v>1340</v>
      </c>
      <c r="E88" s="23">
        <f>E89+E90</f>
        <v>280</v>
      </c>
      <c r="F88" s="23">
        <f>F89+F90</f>
        <v>300</v>
      </c>
      <c r="G88" s="24"/>
    </row>
    <row r="89" s="2" customFormat="1" ht="18.75" spans="1:7">
      <c r="A89" s="25" t="s">
        <v>138</v>
      </c>
      <c r="B89" s="26" t="s">
        <v>139</v>
      </c>
      <c r="C89" s="27"/>
      <c r="D89" s="28"/>
      <c r="E89" s="28"/>
      <c r="F89" s="28"/>
      <c r="G89" s="29"/>
    </row>
    <row r="90" s="2" customFormat="1" ht="18.75" spans="2:7">
      <c r="B90" s="21" t="s">
        <v>140</v>
      </c>
      <c r="C90" s="22">
        <f t="shared" si="4"/>
        <v>1920</v>
      </c>
      <c r="D90" s="23">
        <f>D91+D92</f>
        <v>1340</v>
      </c>
      <c r="E90" s="23">
        <f>E91+E92</f>
        <v>280</v>
      </c>
      <c r="F90" s="23">
        <f>F91+F92</f>
        <v>300</v>
      </c>
      <c r="G90" s="24"/>
    </row>
    <row r="91" s="2" customFormat="1" ht="18.75" spans="2:7">
      <c r="B91" s="21" t="s">
        <v>24</v>
      </c>
      <c r="C91" s="22">
        <f t="shared" si="4"/>
        <v>1820</v>
      </c>
      <c r="D91" s="23">
        <f>SUM(D93,D95,D98:D103,D105,D107,D108)</f>
        <v>1240</v>
      </c>
      <c r="E91" s="23">
        <f>SUM(E93,E95,E98:E103,E105,E107,E108)</f>
        <v>280</v>
      </c>
      <c r="F91" s="23">
        <f>SUM(F93,F95,F98:F103,F105,F107,F108)</f>
        <v>300</v>
      </c>
      <c r="G91" s="24"/>
    </row>
    <row r="92" s="2" customFormat="1" ht="18.75" spans="2:7">
      <c r="B92" s="21" t="s">
        <v>25</v>
      </c>
      <c r="C92" s="22">
        <f t="shared" si="4"/>
        <v>100</v>
      </c>
      <c r="D92" s="23">
        <f>SUM(D94,D96:D97,D104,D106)</f>
        <v>100</v>
      </c>
      <c r="E92" s="23">
        <f>SUM(E94,E96:E97,E104,E106)</f>
        <v>0</v>
      </c>
      <c r="F92" s="23">
        <f>SUM(F94,F96:F97,F104,F106)</f>
        <v>0</v>
      </c>
      <c r="G92" s="24"/>
    </row>
    <row r="93" s="2" customFormat="1" ht="18.75" spans="1:7">
      <c r="A93" s="25" t="s">
        <v>141</v>
      </c>
      <c r="B93" s="26" t="s">
        <v>142</v>
      </c>
      <c r="C93" s="27"/>
      <c r="D93" s="30"/>
      <c r="E93" s="30"/>
      <c r="F93" s="30"/>
      <c r="G93" s="29"/>
    </row>
    <row r="94" s="2" customFormat="1" ht="18.75" spans="1:7">
      <c r="A94" s="25" t="s">
        <v>143</v>
      </c>
      <c r="B94" s="26" t="s">
        <v>144</v>
      </c>
      <c r="C94" s="27"/>
      <c r="D94" s="30"/>
      <c r="E94" s="30"/>
      <c r="F94" s="30"/>
      <c r="G94" s="29"/>
    </row>
    <row r="95" s="2" customFormat="1" ht="18.75" spans="1:7">
      <c r="A95" s="25" t="s">
        <v>145</v>
      </c>
      <c r="B95" s="26" t="s">
        <v>146</v>
      </c>
      <c r="C95" s="27"/>
      <c r="D95" s="30"/>
      <c r="E95" s="30"/>
      <c r="F95" s="30"/>
      <c r="G95" s="29"/>
    </row>
    <row r="96" s="2" customFormat="1" ht="18.75" spans="1:7">
      <c r="A96" s="25" t="s">
        <v>147</v>
      </c>
      <c r="B96" s="26" t="s">
        <v>148</v>
      </c>
      <c r="C96" s="27"/>
      <c r="D96" s="30"/>
      <c r="E96" s="30"/>
      <c r="F96" s="30"/>
      <c r="G96" s="29"/>
    </row>
    <row r="97" s="2" customFormat="1" ht="18.75" spans="1:7">
      <c r="A97" s="25" t="s">
        <v>149</v>
      </c>
      <c r="B97" s="26" t="s">
        <v>150</v>
      </c>
      <c r="C97" s="27"/>
      <c r="D97" s="30"/>
      <c r="E97" s="30"/>
      <c r="F97" s="30"/>
      <c r="G97" s="29"/>
    </row>
    <row r="98" s="2" customFormat="1" ht="18.75" spans="1:7">
      <c r="A98" s="25" t="s">
        <v>151</v>
      </c>
      <c r="B98" s="26" t="s">
        <v>152</v>
      </c>
      <c r="C98" s="27">
        <f t="shared" si="4"/>
        <v>480</v>
      </c>
      <c r="D98" s="30"/>
      <c r="E98" s="30">
        <v>280</v>
      </c>
      <c r="F98" s="30">
        <v>200</v>
      </c>
      <c r="G98" s="29"/>
    </row>
    <row r="99" s="2" customFormat="1" ht="18.75" spans="1:7">
      <c r="A99" s="25" t="s">
        <v>153</v>
      </c>
      <c r="B99" s="26" t="s">
        <v>154</v>
      </c>
      <c r="C99" s="27"/>
      <c r="D99" s="30"/>
      <c r="E99" s="30"/>
      <c r="F99" s="30"/>
      <c r="G99" s="29"/>
    </row>
    <row r="100" s="2" customFormat="1" ht="18.75" spans="1:7">
      <c r="A100" s="25" t="s">
        <v>155</v>
      </c>
      <c r="B100" s="26" t="s">
        <v>156</v>
      </c>
      <c r="C100" s="27">
        <f t="shared" si="4"/>
        <v>1000</v>
      </c>
      <c r="D100" s="30">
        <v>1000</v>
      </c>
      <c r="E100" s="30"/>
      <c r="F100" s="30"/>
      <c r="G100" s="29"/>
    </row>
    <row r="101" s="2" customFormat="1" ht="18.75" spans="1:7">
      <c r="A101" s="25" t="s">
        <v>157</v>
      </c>
      <c r="B101" s="26" t="s">
        <v>158</v>
      </c>
      <c r="C101" s="27">
        <f t="shared" si="4"/>
        <v>100</v>
      </c>
      <c r="D101" s="30">
        <v>100</v>
      </c>
      <c r="E101" s="30"/>
      <c r="F101" s="30"/>
      <c r="G101" s="29"/>
    </row>
    <row r="102" s="2" customFormat="1" ht="18.75" spans="1:7">
      <c r="A102" s="25" t="s">
        <v>159</v>
      </c>
      <c r="B102" s="26" t="s">
        <v>160</v>
      </c>
      <c r="C102" s="27"/>
      <c r="D102" s="30"/>
      <c r="E102" s="30"/>
      <c r="F102" s="30"/>
      <c r="G102" s="29"/>
    </row>
    <row r="103" s="2" customFormat="1" ht="18.75" spans="1:7">
      <c r="A103" s="25" t="s">
        <v>161</v>
      </c>
      <c r="B103" s="26" t="s">
        <v>162</v>
      </c>
      <c r="C103" s="27">
        <f t="shared" si="4"/>
        <v>80</v>
      </c>
      <c r="D103" s="30">
        <v>80</v>
      </c>
      <c r="E103" s="30"/>
      <c r="F103" s="30"/>
      <c r="G103" s="29"/>
    </row>
    <row r="104" s="2" customFormat="1" ht="18.75" spans="1:7">
      <c r="A104" s="25" t="s">
        <v>163</v>
      </c>
      <c r="B104" s="26" t="s">
        <v>164</v>
      </c>
      <c r="C104" s="27">
        <f t="shared" si="4"/>
        <v>100</v>
      </c>
      <c r="D104" s="30">
        <v>100</v>
      </c>
      <c r="E104" s="30"/>
      <c r="F104" s="30"/>
      <c r="G104" s="29"/>
    </row>
    <row r="105" s="2" customFormat="1" ht="18.75" spans="1:7">
      <c r="A105" s="25" t="s">
        <v>165</v>
      </c>
      <c r="B105" s="26" t="s">
        <v>166</v>
      </c>
      <c r="C105" s="27"/>
      <c r="D105" s="30"/>
      <c r="E105" s="30"/>
      <c r="F105" s="30"/>
      <c r="G105" s="29"/>
    </row>
    <row r="106" s="2" customFormat="1" ht="18.75" spans="1:7">
      <c r="A106" s="25" t="s">
        <v>167</v>
      </c>
      <c r="B106" s="26" t="s">
        <v>168</v>
      </c>
      <c r="C106" s="27"/>
      <c r="D106" s="30"/>
      <c r="E106" s="30"/>
      <c r="F106" s="30"/>
      <c r="G106" s="29"/>
    </row>
    <row r="107" s="2" customFormat="1" ht="18.75" spans="1:7">
      <c r="A107" s="25" t="s">
        <v>169</v>
      </c>
      <c r="B107" s="26" t="s">
        <v>170</v>
      </c>
      <c r="C107" s="27">
        <f t="shared" si="4"/>
        <v>100</v>
      </c>
      <c r="D107" s="30"/>
      <c r="E107" s="30"/>
      <c r="F107" s="30">
        <v>100</v>
      </c>
      <c r="G107" s="29"/>
    </row>
    <row r="108" s="2" customFormat="1" ht="18.75" spans="1:7">
      <c r="A108" s="25" t="s">
        <v>171</v>
      </c>
      <c r="B108" s="26" t="s">
        <v>172</v>
      </c>
      <c r="C108" s="27">
        <f t="shared" si="4"/>
        <v>60</v>
      </c>
      <c r="D108" s="30">
        <v>60</v>
      </c>
      <c r="E108" s="30"/>
      <c r="F108" s="30"/>
      <c r="G108" s="29"/>
    </row>
    <row r="109" s="2" customFormat="1" ht="18.75" spans="2:7">
      <c r="B109" s="21" t="s">
        <v>173</v>
      </c>
      <c r="C109" s="22">
        <f t="shared" si="4"/>
        <v>950</v>
      </c>
      <c r="D109" s="23">
        <f>D110+D111</f>
        <v>500</v>
      </c>
      <c r="E109" s="23">
        <f>E110+E111</f>
        <v>150</v>
      </c>
      <c r="F109" s="23">
        <f>F110+F111</f>
        <v>300</v>
      </c>
      <c r="G109" s="24"/>
    </row>
    <row r="110" s="2" customFormat="1" ht="18.75" spans="1:7">
      <c r="A110" s="25" t="s">
        <v>174</v>
      </c>
      <c r="B110" s="26" t="s">
        <v>175</v>
      </c>
      <c r="C110" s="27">
        <f t="shared" si="4"/>
        <v>80</v>
      </c>
      <c r="D110" s="32">
        <v>80</v>
      </c>
      <c r="E110" s="32"/>
      <c r="F110" s="32"/>
      <c r="G110" s="29" t="s">
        <v>176</v>
      </c>
    </row>
    <row r="111" s="2" customFormat="1" ht="18.75" spans="2:7">
      <c r="B111" s="21" t="s">
        <v>177</v>
      </c>
      <c r="C111" s="22">
        <f t="shared" si="4"/>
        <v>870</v>
      </c>
      <c r="D111" s="23">
        <f>D112+D113</f>
        <v>420</v>
      </c>
      <c r="E111" s="23">
        <f>E112+E113</f>
        <v>150</v>
      </c>
      <c r="F111" s="23">
        <f>F112+F113</f>
        <v>300</v>
      </c>
      <c r="G111" s="24"/>
    </row>
    <row r="112" s="2" customFormat="1" ht="18.75" spans="2:7">
      <c r="B112" s="21" t="s">
        <v>24</v>
      </c>
      <c r="C112" s="22">
        <f t="shared" si="4"/>
        <v>100</v>
      </c>
      <c r="D112" s="23">
        <f>D114</f>
        <v>100</v>
      </c>
      <c r="E112" s="23">
        <f>E114</f>
        <v>0</v>
      </c>
      <c r="F112" s="23">
        <f>F114</f>
        <v>0</v>
      </c>
      <c r="G112" s="24"/>
    </row>
    <row r="113" s="2" customFormat="1" ht="18.75" spans="2:7">
      <c r="B113" s="21" t="s">
        <v>25</v>
      </c>
      <c r="C113" s="22">
        <f t="shared" si="4"/>
        <v>770</v>
      </c>
      <c r="D113" s="23">
        <f>SUM(D115:D121)</f>
        <v>320</v>
      </c>
      <c r="E113" s="23">
        <f>SUM(E115:E121)</f>
        <v>150</v>
      </c>
      <c r="F113" s="23">
        <f>SUM(F115:F121)</f>
        <v>300</v>
      </c>
      <c r="G113" s="24"/>
    </row>
    <row r="114" s="2" customFormat="1" ht="18.75" spans="1:7">
      <c r="A114" s="25" t="s">
        <v>178</v>
      </c>
      <c r="B114" s="26" t="s">
        <v>179</v>
      </c>
      <c r="C114" s="27">
        <f t="shared" si="4"/>
        <v>100</v>
      </c>
      <c r="D114" s="30">
        <v>100</v>
      </c>
      <c r="E114" s="30"/>
      <c r="F114" s="30"/>
      <c r="G114" s="29"/>
    </row>
    <row r="115" s="2" customFormat="1" ht="18.75" spans="1:7">
      <c r="A115" s="25" t="s">
        <v>180</v>
      </c>
      <c r="B115" s="26" t="s">
        <v>181</v>
      </c>
      <c r="C115" s="27">
        <f t="shared" si="4"/>
        <v>150</v>
      </c>
      <c r="D115" s="30"/>
      <c r="E115" s="30">
        <v>150</v>
      </c>
      <c r="F115" s="30"/>
      <c r="G115" s="29"/>
    </row>
    <row r="116" s="2" customFormat="1" ht="18.75" spans="1:7">
      <c r="A116" s="25" t="s">
        <v>182</v>
      </c>
      <c r="B116" s="26" t="s">
        <v>183</v>
      </c>
      <c r="C116" s="27">
        <f t="shared" si="4"/>
        <v>100</v>
      </c>
      <c r="D116" s="30">
        <v>100</v>
      </c>
      <c r="E116" s="30"/>
      <c r="F116" s="30"/>
      <c r="G116" s="29"/>
    </row>
    <row r="117" s="2" customFormat="1" ht="18.75" spans="1:7">
      <c r="A117" s="25" t="s">
        <v>184</v>
      </c>
      <c r="B117" s="26" t="s">
        <v>185</v>
      </c>
      <c r="C117" s="27"/>
      <c r="D117" s="30"/>
      <c r="E117" s="30"/>
      <c r="F117" s="30"/>
      <c r="G117" s="29"/>
    </row>
    <row r="118" s="2" customFormat="1" ht="18.75" spans="1:7">
      <c r="A118" s="25" t="s">
        <v>186</v>
      </c>
      <c r="B118" s="26" t="s">
        <v>187</v>
      </c>
      <c r="C118" s="27">
        <f t="shared" si="4"/>
        <v>100</v>
      </c>
      <c r="D118" s="30"/>
      <c r="E118" s="30"/>
      <c r="F118" s="30">
        <v>100</v>
      </c>
      <c r="G118" s="29"/>
    </row>
    <row r="119" s="2" customFormat="1" ht="18.75" spans="1:7">
      <c r="A119" s="25" t="s">
        <v>188</v>
      </c>
      <c r="B119" s="26" t="s">
        <v>189</v>
      </c>
      <c r="C119" s="27">
        <f t="shared" si="4"/>
        <v>220</v>
      </c>
      <c r="D119" s="30">
        <v>120</v>
      </c>
      <c r="E119" s="30"/>
      <c r="F119" s="30">
        <v>100</v>
      </c>
      <c r="G119" s="29"/>
    </row>
    <row r="120" s="2" customFormat="1" ht="18.75" spans="1:7">
      <c r="A120" s="25" t="s">
        <v>190</v>
      </c>
      <c r="B120" s="26" t="s">
        <v>191</v>
      </c>
      <c r="C120" s="27"/>
      <c r="D120" s="30"/>
      <c r="E120" s="30"/>
      <c r="F120" s="30"/>
      <c r="G120" s="29"/>
    </row>
    <row r="121" s="2" customFormat="1" ht="18.75" spans="1:7">
      <c r="A121" s="25" t="s">
        <v>192</v>
      </c>
      <c r="B121" s="26" t="s">
        <v>193</v>
      </c>
      <c r="C121" s="27">
        <f t="shared" si="4"/>
        <v>200</v>
      </c>
      <c r="D121" s="30">
        <v>100</v>
      </c>
      <c r="E121" s="30"/>
      <c r="F121" s="30">
        <v>100</v>
      </c>
      <c r="G121" s="29"/>
    </row>
    <row r="122" s="2" customFormat="1" ht="18.75" spans="2:7">
      <c r="B122" s="21" t="s">
        <v>194</v>
      </c>
      <c r="C122" s="22">
        <f t="shared" si="4"/>
        <v>1780</v>
      </c>
      <c r="D122" s="23">
        <f>D123+D124</f>
        <v>1380</v>
      </c>
      <c r="E122" s="23">
        <f>E123+E124</f>
        <v>150</v>
      </c>
      <c r="F122" s="23">
        <f>F123+F124</f>
        <v>250</v>
      </c>
      <c r="G122" s="24"/>
    </row>
    <row r="123" s="2" customFormat="1" ht="18.75" spans="1:7">
      <c r="A123" s="25" t="s">
        <v>195</v>
      </c>
      <c r="B123" s="26" t="s">
        <v>196</v>
      </c>
      <c r="C123" s="27"/>
      <c r="D123" s="28"/>
      <c r="E123" s="28"/>
      <c r="F123" s="28"/>
      <c r="G123" s="29"/>
    </row>
    <row r="124" s="2" customFormat="1" ht="18.75" spans="2:7">
      <c r="B124" s="21" t="s">
        <v>197</v>
      </c>
      <c r="C124" s="22">
        <f t="shared" si="4"/>
        <v>1780</v>
      </c>
      <c r="D124" s="23">
        <f>D125+D126</f>
        <v>1380</v>
      </c>
      <c r="E124" s="23">
        <f>E125+E126</f>
        <v>150</v>
      </c>
      <c r="F124" s="23">
        <f>F125+F126</f>
        <v>250</v>
      </c>
      <c r="G124" s="24"/>
    </row>
    <row r="125" s="2" customFormat="1" ht="18.75" spans="2:7">
      <c r="B125" s="21" t="s">
        <v>24</v>
      </c>
      <c r="C125" s="22">
        <f t="shared" si="4"/>
        <v>140</v>
      </c>
      <c r="D125" s="23">
        <f>D127+D130</f>
        <v>140</v>
      </c>
      <c r="E125" s="23">
        <f>E127+E130</f>
        <v>0</v>
      </c>
      <c r="F125" s="23">
        <f>F127+F130</f>
        <v>0</v>
      </c>
      <c r="G125" s="24"/>
    </row>
    <row r="126" s="2" customFormat="1" ht="18.75" spans="2:7">
      <c r="B126" s="21" t="s">
        <v>25</v>
      </c>
      <c r="C126" s="22">
        <f t="shared" si="4"/>
        <v>1640</v>
      </c>
      <c r="D126" s="23">
        <f>SUM(D128:D129,D131:D136)</f>
        <v>1240</v>
      </c>
      <c r="E126" s="23">
        <f>SUM(E128:E129,E131:E136)</f>
        <v>150</v>
      </c>
      <c r="F126" s="23">
        <f>SUM(F128:F129,F131:F136)</f>
        <v>250</v>
      </c>
      <c r="G126" s="24"/>
    </row>
    <row r="127" s="2" customFormat="1" ht="18.75" spans="1:7">
      <c r="A127" s="25" t="s">
        <v>198</v>
      </c>
      <c r="B127" s="26" t="s">
        <v>199</v>
      </c>
      <c r="C127" s="27"/>
      <c r="D127" s="30"/>
      <c r="E127" s="30"/>
      <c r="F127" s="30"/>
      <c r="G127" s="29"/>
    </row>
    <row r="128" s="2" customFormat="1" ht="18.75" spans="1:7">
      <c r="A128" s="25" t="s">
        <v>200</v>
      </c>
      <c r="B128" s="26" t="s">
        <v>201</v>
      </c>
      <c r="C128" s="27">
        <f t="shared" si="4"/>
        <v>180</v>
      </c>
      <c r="D128" s="30">
        <v>80</v>
      </c>
      <c r="E128" s="30"/>
      <c r="F128" s="30">
        <v>100</v>
      </c>
      <c r="G128" s="29"/>
    </row>
    <row r="129" s="2" customFormat="1" ht="18.75" spans="1:7">
      <c r="A129" s="25" t="s">
        <v>202</v>
      </c>
      <c r="B129" s="26" t="s">
        <v>203</v>
      </c>
      <c r="C129" s="27">
        <f t="shared" si="4"/>
        <v>1000</v>
      </c>
      <c r="D129" s="30">
        <v>1000</v>
      </c>
      <c r="E129" s="30"/>
      <c r="F129" s="30"/>
      <c r="G129" s="29"/>
    </row>
    <row r="130" s="2" customFormat="1" ht="18.75" spans="1:7">
      <c r="A130" s="25" t="s">
        <v>204</v>
      </c>
      <c r="B130" s="26" t="s">
        <v>205</v>
      </c>
      <c r="C130" s="27">
        <f t="shared" si="4"/>
        <v>140</v>
      </c>
      <c r="D130" s="30">
        <v>140</v>
      </c>
      <c r="E130" s="30"/>
      <c r="F130" s="30"/>
      <c r="G130" s="29"/>
    </row>
    <row r="131" s="2" customFormat="1" ht="18.75" spans="1:7">
      <c r="A131" s="25" t="s">
        <v>206</v>
      </c>
      <c r="B131" s="26" t="s">
        <v>207</v>
      </c>
      <c r="C131" s="27">
        <f t="shared" si="4"/>
        <v>150</v>
      </c>
      <c r="D131" s="30"/>
      <c r="E131" s="30">
        <v>150</v>
      </c>
      <c r="F131" s="30"/>
      <c r="G131" s="29"/>
    </row>
    <row r="132" s="2" customFormat="1" ht="18.75" spans="1:7">
      <c r="A132" s="25" t="s">
        <v>208</v>
      </c>
      <c r="B132" s="26" t="s">
        <v>209</v>
      </c>
      <c r="C132" s="27">
        <f t="shared" si="4"/>
        <v>100</v>
      </c>
      <c r="D132" s="30">
        <v>100</v>
      </c>
      <c r="E132" s="30"/>
      <c r="F132" s="30"/>
      <c r="G132" s="29"/>
    </row>
    <row r="133" s="2" customFormat="1" ht="18.75" spans="1:7">
      <c r="A133" s="25" t="s">
        <v>210</v>
      </c>
      <c r="B133" s="26" t="s">
        <v>211</v>
      </c>
      <c r="C133" s="27"/>
      <c r="D133" s="30"/>
      <c r="E133" s="30"/>
      <c r="F133" s="30"/>
      <c r="G133" s="29"/>
    </row>
    <row r="134" s="2" customFormat="1" ht="18.75" spans="1:7">
      <c r="A134" s="25" t="s">
        <v>212</v>
      </c>
      <c r="B134" s="26" t="s">
        <v>213</v>
      </c>
      <c r="C134" s="27">
        <f t="shared" si="4"/>
        <v>150</v>
      </c>
      <c r="D134" s="30"/>
      <c r="E134" s="30"/>
      <c r="F134" s="30">
        <v>150</v>
      </c>
      <c r="G134" s="29"/>
    </row>
    <row r="135" s="2" customFormat="1" ht="18.75" spans="1:7">
      <c r="A135" s="25" t="s">
        <v>214</v>
      </c>
      <c r="B135" s="26" t="s">
        <v>215</v>
      </c>
      <c r="C135" s="27">
        <f t="shared" si="4"/>
        <v>60</v>
      </c>
      <c r="D135" s="30">
        <v>60</v>
      </c>
      <c r="E135" s="30"/>
      <c r="F135" s="30"/>
      <c r="G135" s="29"/>
    </row>
    <row r="136" s="2" customFormat="1" ht="18.75" spans="1:7">
      <c r="A136" s="25" t="s">
        <v>216</v>
      </c>
      <c r="B136" s="26" t="s">
        <v>217</v>
      </c>
      <c r="C136" s="27"/>
      <c r="D136" s="30"/>
      <c r="E136" s="30"/>
      <c r="F136" s="30"/>
      <c r="G136" s="29"/>
    </row>
    <row r="137" s="2" customFormat="1" ht="18.75" spans="2:7">
      <c r="B137" s="21" t="s">
        <v>218</v>
      </c>
      <c r="C137" s="22">
        <f t="shared" si="4"/>
        <v>730</v>
      </c>
      <c r="D137" s="23">
        <f>D138+D139</f>
        <v>370</v>
      </c>
      <c r="E137" s="23">
        <f>E138+E139</f>
        <v>160</v>
      </c>
      <c r="F137" s="23">
        <f>F138+F139</f>
        <v>200</v>
      </c>
      <c r="G137" s="24"/>
    </row>
    <row r="138" s="2" customFormat="1" ht="18.75" spans="1:7">
      <c r="A138" s="25" t="s">
        <v>219</v>
      </c>
      <c r="B138" s="26" t="s">
        <v>220</v>
      </c>
      <c r="C138" s="27"/>
      <c r="D138" s="30"/>
      <c r="E138" s="30"/>
      <c r="F138" s="30"/>
      <c r="G138" s="29"/>
    </row>
    <row r="139" s="2" customFormat="1" ht="18.75" spans="2:7">
      <c r="B139" s="21" t="s">
        <v>221</v>
      </c>
      <c r="C139" s="22">
        <f t="shared" ref="C138:C150" si="5">SUM(D139:F139)</f>
        <v>730</v>
      </c>
      <c r="D139" s="23">
        <f>D140+D141</f>
        <v>370</v>
      </c>
      <c r="E139" s="23">
        <f>E140+E141</f>
        <v>160</v>
      </c>
      <c r="F139" s="23">
        <f>F140+F141</f>
        <v>200</v>
      </c>
      <c r="G139" s="24"/>
    </row>
    <row r="140" s="2" customFormat="1" ht="18.75" spans="2:7">
      <c r="B140" s="21" t="s">
        <v>24</v>
      </c>
      <c r="C140" s="22">
        <f t="shared" si="5"/>
        <v>470</v>
      </c>
      <c r="D140" s="23">
        <f>SUM(D142:D144,D147:D149)</f>
        <v>370</v>
      </c>
      <c r="E140" s="23">
        <f>SUM(E142:E144,E147:E149)</f>
        <v>0</v>
      </c>
      <c r="F140" s="23">
        <f>SUM(F142:F144,F147:F149)</f>
        <v>100</v>
      </c>
      <c r="G140" s="24"/>
    </row>
    <row r="141" s="2" customFormat="1" ht="18.75" spans="2:7">
      <c r="B141" s="21" t="s">
        <v>25</v>
      </c>
      <c r="C141" s="22">
        <f t="shared" si="5"/>
        <v>260</v>
      </c>
      <c r="D141" s="23">
        <f>SUM(D145:D146)</f>
        <v>0</v>
      </c>
      <c r="E141" s="23">
        <f>SUM(E145:E146)</f>
        <v>160</v>
      </c>
      <c r="F141" s="23">
        <f>SUM(F145:F146)</f>
        <v>100</v>
      </c>
      <c r="G141" s="24"/>
    </row>
    <row r="142" s="2" customFormat="1" ht="18.75" spans="1:7">
      <c r="A142" s="25" t="s">
        <v>222</v>
      </c>
      <c r="B142" s="26" t="s">
        <v>223</v>
      </c>
      <c r="C142" s="27">
        <f t="shared" si="5"/>
        <v>120</v>
      </c>
      <c r="D142" s="30">
        <v>120</v>
      </c>
      <c r="E142" s="30"/>
      <c r="F142" s="30"/>
      <c r="G142" s="29"/>
    </row>
    <row r="143" s="2" customFormat="1" ht="18.75" spans="1:7">
      <c r="A143" s="25" t="s">
        <v>224</v>
      </c>
      <c r="B143" s="26" t="s">
        <v>225</v>
      </c>
      <c r="C143" s="27"/>
      <c r="D143" s="30"/>
      <c r="E143" s="30"/>
      <c r="F143" s="30"/>
      <c r="G143" s="29"/>
    </row>
    <row r="144" s="2" customFormat="1" ht="18.75" spans="1:7">
      <c r="A144" s="25" t="s">
        <v>226</v>
      </c>
      <c r="B144" s="26" t="s">
        <v>227</v>
      </c>
      <c r="C144" s="27">
        <f t="shared" si="5"/>
        <v>150</v>
      </c>
      <c r="D144" s="30">
        <v>150</v>
      </c>
      <c r="E144" s="30"/>
      <c r="F144" s="30"/>
      <c r="G144" s="29"/>
    </row>
    <row r="145" s="2" customFormat="1" ht="18.75" spans="1:7">
      <c r="A145" s="25" t="s">
        <v>228</v>
      </c>
      <c r="B145" s="26" t="s">
        <v>229</v>
      </c>
      <c r="C145" s="27">
        <f t="shared" si="5"/>
        <v>260</v>
      </c>
      <c r="D145" s="30"/>
      <c r="E145" s="30">
        <v>160</v>
      </c>
      <c r="F145" s="30">
        <v>100</v>
      </c>
      <c r="G145" s="29"/>
    </row>
    <row r="146" s="2" customFormat="1" ht="18.75" spans="1:7">
      <c r="A146" s="25" t="s">
        <v>230</v>
      </c>
      <c r="B146" s="26" t="s">
        <v>231</v>
      </c>
      <c r="C146" s="27"/>
      <c r="D146" s="30"/>
      <c r="E146" s="30"/>
      <c r="F146" s="30"/>
      <c r="G146" s="29"/>
    </row>
    <row r="147" s="2" customFormat="1" ht="18.75" spans="1:7">
      <c r="A147" s="25" t="s">
        <v>232</v>
      </c>
      <c r="B147" s="26" t="s">
        <v>233</v>
      </c>
      <c r="C147" s="27"/>
      <c r="D147" s="30"/>
      <c r="E147" s="30"/>
      <c r="F147" s="30"/>
      <c r="G147" s="29"/>
    </row>
    <row r="148" s="2" customFormat="1" ht="18.75" spans="1:7">
      <c r="A148" s="25" t="s">
        <v>234</v>
      </c>
      <c r="B148" s="26" t="s">
        <v>235</v>
      </c>
      <c r="C148" s="27">
        <f t="shared" si="5"/>
        <v>100</v>
      </c>
      <c r="D148" s="30"/>
      <c r="E148" s="30"/>
      <c r="F148" s="30">
        <v>100</v>
      </c>
      <c r="G148" s="29"/>
    </row>
    <row r="149" s="2" customFormat="1" ht="18.75" spans="1:7">
      <c r="A149" s="33" t="s">
        <v>236</v>
      </c>
      <c r="B149" s="34" t="s">
        <v>237</v>
      </c>
      <c r="C149" s="27">
        <f t="shared" si="5"/>
        <v>100</v>
      </c>
      <c r="D149" s="30">
        <v>100</v>
      </c>
      <c r="E149" s="30"/>
      <c r="F149" s="30"/>
      <c r="G149" s="35"/>
    </row>
    <row r="150" s="1" customFormat="1" ht="18.75" spans="1:7">
      <c r="A150" s="36" t="s">
        <v>238</v>
      </c>
      <c r="B150" s="21" t="s">
        <v>239</v>
      </c>
      <c r="C150" s="22">
        <f t="shared" si="5"/>
        <v>120</v>
      </c>
      <c r="D150" s="37">
        <v>120</v>
      </c>
      <c r="E150" s="37"/>
      <c r="F150" s="37"/>
      <c r="G150" s="24"/>
    </row>
    <row r="151" s="1" customFormat="1" ht="18.75" spans="1:7">
      <c r="A151" s="38"/>
      <c r="B151" s="21" t="s">
        <v>240</v>
      </c>
      <c r="C151" s="37"/>
      <c r="D151" s="37"/>
      <c r="E151" s="37"/>
      <c r="F151" s="37"/>
      <c r="G151" s="37"/>
    </row>
  </sheetData>
  <autoFilter ref="A6:L151">
    <extLst/>
  </autoFilter>
  <mergeCells count="5">
    <mergeCell ref="B2:G2"/>
    <mergeCell ref="C4:F4"/>
    <mergeCell ref="C5:F5"/>
    <mergeCell ref="B4:B6"/>
    <mergeCell ref="G4:G6"/>
  </mergeCells>
  <printOptions horizontalCentered="1"/>
  <pageMargins left="0.354166666666667" right="0.156944444444444" top="0.393055555555556" bottom="0.314583333333333" header="0.354166666666667" footer="0.118055555555556"/>
  <pageSetup paperSize="9" scale="90" fitToHeight="0" orientation="portrait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2019-04-05T06:27:00Z</dcterms:created>
  <dcterms:modified xsi:type="dcterms:W3CDTF">2019-05-24T11:04:56Z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